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9040" windowHeight="15840"/>
  </bookViews>
  <sheets>
    <sheet name="3.3.3.1" sheetId="1" r:id="rId1"/>
  </sheets>
  <definedNames>
    <definedName name="_xlnm.Print_Titles" localSheetId="0">'3.3.3.1'!$7:$11</definedName>
    <definedName name="_xlnm.Print_Area" localSheetId="0">'3.3.3.1'!$A$1:$R$171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37" i="1" l="1"/>
  <c r="K36" i="1"/>
  <c r="R36" i="1"/>
  <c r="R37" i="1"/>
  <c r="L30" i="1"/>
  <c r="H30" i="1"/>
  <c r="G36" i="1"/>
  <c r="G167" i="1" l="1"/>
  <c r="G166" i="1"/>
  <c r="G165" i="1"/>
  <c r="G164" i="1"/>
  <c r="G163" i="1"/>
  <c r="G162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39" i="1"/>
  <c r="G138" i="1"/>
  <c r="G135" i="1"/>
  <c r="G134" i="1"/>
  <c r="G133" i="1"/>
  <c r="G132" i="1"/>
  <c r="G131" i="1"/>
  <c r="G130" i="1"/>
  <c r="G129" i="1"/>
  <c r="G126" i="1"/>
  <c r="G125" i="1"/>
  <c r="G124" i="1"/>
  <c r="G123" i="1"/>
  <c r="G122" i="1"/>
  <c r="G121" i="1"/>
  <c r="G120" i="1"/>
  <c r="G119" i="1"/>
  <c r="G118" i="1"/>
  <c r="G117" i="1"/>
  <c r="G115" i="1"/>
  <c r="G113" i="1"/>
  <c r="G112" i="1"/>
  <c r="G111" i="1"/>
  <c r="G110" i="1"/>
  <c r="G109" i="1"/>
  <c r="G108" i="1"/>
  <c r="G107" i="1"/>
  <c r="G106" i="1"/>
  <c r="G105" i="1"/>
  <c r="G104" i="1"/>
  <c r="G103" i="1"/>
  <c r="G101" i="1"/>
  <c r="G99" i="1"/>
  <c r="G97" i="1"/>
  <c r="G96" i="1"/>
  <c r="G95" i="1"/>
  <c r="G94" i="1"/>
  <c r="G93" i="1"/>
  <c r="G91" i="1"/>
  <c r="G90" i="1"/>
  <c r="G88" i="1"/>
  <c r="G87" i="1"/>
  <c r="G86" i="1"/>
  <c r="G85" i="1"/>
  <c r="G83" i="1"/>
  <c r="G82" i="1"/>
  <c r="G81" i="1"/>
  <c r="G80" i="1"/>
  <c r="G79" i="1"/>
  <c r="G78" i="1"/>
  <c r="G77" i="1"/>
  <c r="G76" i="1"/>
  <c r="G73" i="1"/>
  <c r="G72" i="1"/>
  <c r="G71" i="1"/>
  <c r="G70" i="1"/>
  <c r="G69" i="1"/>
  <c r="G68" i="1"/>
  <c r="G67" i="1"/>
  <c r="G66" i="1"/>
  <c r="G65" i="1"/>
  <c r="G64" i="1"/>
  <c r="G63" i="1"/>
  <c r="G62" i="1"/>
  <c r="G59" i="1"/>
  <c r="G57" i="1"/>
  <c r="G56" i="1"/>
  <c r="G53" i="1"/>
  <c r="G52" i="1"/>
  <c r="G51" i="1"/>
  <c r="G46" i="1"/>
  <c r="G45" i="1"/>
  <c r="G44" i="1"/>
  <c r="G39" i="1"/>
  <c r="G35" i="1"/>
  <c r="G34" i="1"/>
  <c r="G33" i="1"/>
  <c r="G32" i="1"/>
  <c r="G31" i="1"/>
  <c r="G29" i="1"/>
  <c r="G28" i="1"/>
  <c r="G27" i="1"/>
  <c r="G26" i="1"/>
  <c r="G25" i="1"/>
  <c r="G24" i="1"/>
  <c r="G23" i="1"/>
  <c r="G22" i="1"/>
  <c r="G18" i="1"/>
  <c r="G17" i="1"/>
  <c r="G14" i="1"/>
  <c r="O20" i="1"/>
  <c r="O50" i="1"/>
  <c r="K142" i="1"/>
  <c r="K140" i="1"/>
  <c r="K137" i="1"/>
  <c r="K136" i="1"/>
  <c r="K128" i="1"/>
  <c r="K116" i="1"/>
  <c r="K98" i="1"/>
  <c r="K92" i="1"/>
  <c r="K89" i="1"/>
  <c r="K75" i="1"/>
  <c r="K60" i="1"/>
  <c r="K58" i="1"/>
  <c r="K54" i="1"/>
  <c r="K49" i="1"/>
  <c r="K48" i="1"/>
  <c r="K47" i="1"/>
  <c r="K43" i="1"/>
  <c r="K42" i="1"/>
  <c r="K41" i="1"/>
  <c r="K40" i="1"/>
  <c r="K21" i="1"/>
  <c r="K19" i="1"/>
  <c r="K15" i="1"/>
  <c r="E141" i="1" l="1"/>
  <c r="I141" i="1"/>
  <c r="E161" i="1"/>
  <c r="I127" i="1"/>
  <c r="E127" i="1"/>
  <c r="E114" i="1"/>
  <c r="I114" i="1"/>
  <c r="E102" i="1"/>
  <c r="E100" i="1"/>
  <c r="I84" i="1"/>
  <c r="E84" i="1"/>
  <c r="I74" i="1"/>
  <c r="E74" i="1"/>
  <c r="E61" i="1"/>
  <c r="I55" i="1"/>
  <c r="E55" i="1"/>
  <c r="M38" i="1"/>
  <c r="I38" i="1"/>
  <c r="E38" i="1"/>
  <c r="E30" i="1"/>
  <c r="M16" i="1"/>
  <c r="I16" i="1"/>
  <c r="E16" i="1"/>
  <c r="M11" i="1" l="1"/>
  <c r="Q11" i="1" s="1"/>
  <c r="I11" i="1"/>
  <c r="I13" i="1"/>
  <c r="E13" i="1"/>
  <c r="D168" i="1"/>
  <c r="O126" i="1" l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H161" i="1"/>
  <c r="H141" i="1"/>
  <c r="H127" i="1"/>
  <c r="H114" i="1"/>
  <c r="H102" i="1"/>
  <c r="H100" i="1"/>
  <c r="H84" i="1"/>
  <c r="H74" i="1"/>
  <c r="H61" i="1"/>
  <c r="H55" i="1"/>
  <c r="H38" i="1"/>
  <c r="H16" i="1"/>
  <c r="H13" i="1"/>
  <c r="O125" i="1" l="1"/>
  <c r="O124" i="1"/>
  <c r="O123" i="1"/>
  <c r="O122" i="1"/>
  <c r="O121" i="1"/>
  <c r="O120" i="1"/>
  <c r="O119" i="1"/>
  <c r="O118" i="1"/>
  <c r="O117" i="1"/>
  <c r="O116" i="1"/>
  <c r="O115" i="1"/>
  <c r="O113" i="1"/>
  <c r="O112" i="1"/>
  <c r="O111" i="1"/>
  <c r="O110" i="1"/>
  <c r="O109" i="1"/>
  <c r="O108" i="1"/>
  <c r="O107" i="1"/>
  <c r="O106" i="1"/>
  <c r="O105" i="1"/>
  <c r="O104" i="1"/>
  <c r="O103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3" i="1"/>
  <c r="O82" i="1"/>
  <c r="O81" i="1"/>
  <c r="O80" i="1"/>
  <c r="O79" i="1"/>
  <c r="O78" i="1"/>
  <c r="O77" i="1"/>
  <c r="O76" i="1"/>
  <c r="O75" i="1"/>
  <c r="O73" i="1"/>
  <c r="O72" i="1"/>
  <c r="O71" i="1"/>
  <c r="O70" i="1"/>
  <c r="O69" i="1"/>
  <c r="O68" i="1"/>
  <c r="O67" i="1"/>
  <c r="O66" i="1"/>
  <c r="O65" i="1"/>
  <c r="O64" i="1"/>
  <c r="O63" i="1"/>
  <c r="O62" i="1"/>
  <c r="O60" i="1"/>
  <c r="O59" i="1"/>
  <c r="O58" i="1"/>
  <c r="O57" i="1"/>
  <c r="O56" i="1"/>
  <c r="O54" i="1"/>
  <c r="O53" i="1"/>
  <c r="O52" i="1"/>
  <c r="O51" i="1"/>
  <c r="O49" i="1"/>
  <c r="O48" i="1"/>
  <c r="O47" i="1"/>
  <c r="O46" i="1"/>
  <c r="O45" i="1"/>
  <c r="O44" i="1"/>
  <c r="O43" i="1"/>
  <c r="O42" i="1"/>
  <c r="O41" i="1"/>
  <c r="O40" i="1"/>
  <c r="O39" i="1"/>
  <c r="O35" i="1"/>
  <c r="O34" i="1"/>
  <c r="O33" i="1"/>
  <c r="O32" i="1"/>
  <c r="O31" i="1"/>
  <c r="O29" i="1"/>
  <c r="O28" i="1"/>
  <c r="O27" i="1"/>
  <c r="O26" i="1"/>
  <c r="O25" i="1"/>
  <c r="O24" i="1"/>
  <c r="O23" i="1"/>
  <c r="O22" i="1"/>
  <c r="O21" i="1"/>
  <c r="O19" i="1"/>
  <c r="O18" i="1"/>
  <c r="O17" i="1"/>
  <c r="O15" i="1"/>
  <c r="K167" i="1"/>
  <c r="K166" i="1"/>
  <c r="K165" i="1"/>
  <c r="K164" i="1"/>
  <c r="K163" i="1"/>
  <c r="K162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39" i="1"/>
  <c r="K138" i="1"/>
  <c r="K135" i="1"/>
  <c r="K134" i="1"/>
  <c r="K133" i="1"/>
  <c r="K132" i="1"/>
  <c r="K131" i="1"/>
  <c r="K130" i="1"/>
  <c r="K129" i="1"/>
  <c r="K126" i="1"/>
  <c r="K125" i="1"/>
  <c r="K124" i="1"/>
  <c r="K123" i="1"/>
  <c r="K122" i="1"/>
  <c r="K121" i="1"/>
  <c r="K120" i="1"/>
  <c r="K119" i="1"/>
  <c r="K118" i="1"/>
  <c r="K117" i="1"/>
  <c r="K115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7" i="1"/>
  <c r="K96" i="1"/>
  <c r="K95" i="1"/>
  <c r="K94" i="1"/>
  <c r="K93" i="1"/>
  <c r="K91" i="1"/>
  <c r="K90" i="1"/>
  <c r="K88" i="1"/>
  <c r="K87" i="1"/>
  <c r="K86" i="1"/>
  <c r="K85" i="1"/>
  <c r="K83" i="1"/>
  <c r="K82" i="1"/>
  <c r="K81" i="1"/>
  <c r="K80" i="1"/>
  <c r="K79" i="1"/>
  <c r="K78" i="1"/>
  <c r="K77" i="1"/>
  <c r="K76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59" i="1"/>
  <c r="K57" i="1"/>
  <c r="K56" i="1"/>
  <c r="K53" i="1"/>
  <c r="K52" i="1"/>
  <c r="K51" i="1"/>
  <c r="K50" i="1"/>
  <c r="K46" i="1"/>
  <c r="K45" i="1"/>
  <c r="K44" i="1"/>
  <c r="K39" i="1"/>
  <c r="K35" i="1"/>
  <c r="K34" i="1"/>
  <c r="K33" i="1"/>
  <c r="K32" i="1"/>
  <c r="K31" i="1"/>
  <c r="K29" i="1"/>
  <c r="K28" i="1"/>
  <c r="K27" i="1"/>
  <c r="K26" i="1"/>
  <c r="K25" i="1"/>
  <c r="K24" i="1"/>
  <c r="K23" i="1"/>
  <c r="K22" i="1"/>
  <c r="K20" i="1"/>
  <c r="K18" i="1"/>
  <c r="K17" i="1"/>
  <c r="O14" i="1"/>
  <c r="K14" i="1"/>
  <c r="P168" i="1" l="1"/>
  <c r="M168" i="1"/>
  <c r="L168" i="1"/>
  <c r="I168" i="1"/>
  <c r="H168" i="1"/>
  <c r="E168" i="1"/>
  <c r="Q167" i="1"/>
  <c r="Q166" i="1"/>
  <c r="Q165" i="1"/>
  <c r="Q164" i="1"/>
  <c r="Q163" i="1"/>
  <c r="R167" i="1"/>
  <c r="R166" i="1"/>
  <c r="R165" i="1"/>
  <c r="R164" i="1"/>
  <c r="R163" i="1"/>
  <c r="R162" i="1"/>
  <c r="Q162" i="1"/>
  <c r="R160" i="1"/>
  <c r="Q160" i="1"/>
  <c r="R159" i="1"/>
  <c r="Q159" i="1"/>
  <c r="R158" i="1"/>
  <c r="Q158" i="1"/>
  <c r="R157" i="1"/>
  <c r="Q157" i="1"/>
  <c r="R156" i="1"/>
  <c r="Q156" i="1"/>
  <c r="R155" i="1"/>
  <c r="Q155" i="1"/>
  <c r="R154" i="1"/>
  <c r="Q154" i="1"/>
  <c r="R153" i="1"/>
  <c r="Q153" i="1"/>
  <c r="R152" i="1"/>
  <c r="Q152" i="1"/>
  <c r="R151" i="1"/>
  <c r="Q151" i="1"/>
  <c r="R150" i="1"/>
  <c r="Q150" i="1"/>
  <c r="R149" i="1"/>
  <c r="Q149" i="1"/>
  <c r="R148" i="1"/>
  <c r="Q148" i="1"/>
  <c r="R147" i="1"/>
  <c r="Q147" i="1"/>
  <c r="R146" i="1"/>
  <c r="Q146" i="1"/>
  <c r="R145" i="1"/>
  <c r="Q145" i="1"/>
  <c r="R144" i="1"/>
  <c r="Q144" i="1"/>
  <c r="R143" i="1"/>
  <c r="Q143" i="1"/>
  <c r="R142" i="1"/>
  <c r="Q142" i="1"/>
  <c r="R140" i="1"/>
  <c r="Q140" i="1"/>
  <c r="R139" i="1"/>
  <c r="Q139" i="1"/>
  <c r="R138" i="1"/>
  <c r="Q138" i="1"/>
  <c r="R137" i="1"/>
  <c r="Q137" i="1"/>
  <c r="R136" i="1"/>
  <c r="Q136" i="1"/>
  <c r="R135" i="1"/>
  <c r="Q135" i="1"/>
  <c r="R134" i="1"/>
  <c r="Q134" i="1"/>
  <c r="R133" i="1"/>
  <c r="Q133" i="1"/>
  <c r="R132" i="1"/>
  <c r="Q132" i="1"/>
  <c r="R131" i="1"/>
  <c r="Q131" i="1"/>
  <c r="R130" i="1"/>
  <c r="Q130" i="1"/>
  <c r="R129" i="1"/>
  <c r="Q129" i="1"/>
  <c r="R128" i="1"/>
  <c r="Q128" i="1"/>
  <c r="R126" i="1"/>
  <c r="Q126" i="1"/>
  <c r="R125" i="1"/>
  <c r="Q125" i="1"/>
  <c r="R124" i="1"/>
  <c r="Q124" i="1"/>
  <c r="R123" i="1"/>
  <c r="Q123" i="1"/>
  <c r="R122" i="1"/>
  <c r="Q122" i="1"/>
  <c r="R121" i="1"/>
  <c r="Q121" i="1"/>
  <c r="R120" i="1"/>
  <c r="Q120" i="1"/>
  <c r="R119" i="1"/>
  <c r="Q119" i="1"/>
  <c r="R118" i="1"/>
  <c r="Q118" i="1"/>
  <c r="R117" i="1"/>
  <c r="Q117" i="1"/>
  <c r="R116" i="1"/>
  <c r="Q116" i="1"/>
  <c r="Q115" i="1"/>
  <c r="R115" i="1"/>
  <c r="R113" i="1"/>
  <c r="Q113" i="1"/>
  <c r="R112" i="1"/>
  <c r="Q112" i="1"/>
  <c r="R111" i="1"/>
  <c r="Q111" i="1"/>
  <c r="R110" i="1"/>
  <c r="Q110" i="1"/>
  <c r="R109" i="1"/>
  <c r="Q109" i="1"/>
  <c r="R108" i="1"/>
  <c r="Q108" i="1"/>
  <c r="R107" i="1"/>
  <c r="Q107" i="1"/>
  <c r="R106" i="1"/>
  <c r="Q106" i="1"/>
  <c r="R105" i="1"/>
  <c r="Q105" i="1"/>
  <c r="R104" i="1"/>
  <c r="Q104" i="1"/>
  <c r="R103" i="1"/>
  <c r="Q103" i="1"/>
  <c r="R101" i="1"/>
  <c r="Q101" i="1"/>
  <c r="R99" i="1"/>
  <c r="Q99" i="1"/>
  <c r="R98" i="1"/>
  <c r="Q98" i="1"/>
  <c r="R97" i="1"/>
  <c r="Q97" i="1"/>
  <c r="R96" i="1"/>
  <c r="Q96" i="1"/>
  <c r="R95" i="1"/>
  <c r="Q95" i="1"/>
  <c r="R94" i="1"/>
  <c r="Q94" i="1"/>
  <c r="R93" i="1"/>
  <c r="Q93" i="1"/>
  <c r="R92" i="1"/>
  <c r="Q92" i="1"/>
  <c r="R91" i="1"/>
  <c r="Q91" i="1"/>
  <c r="R90" i="1"/>
  <c r="Q90" i="1"/>
  <c r="R89" i="1"/>
  <c r="Q89" i="1"/>
  <c r="R88" i="1"/>
  <c r="Q88" i="1"/>
  <c r="R87" i="1"/>
  <c r="Q87" i="1"/>
  <c r="R86" i="1"/>
  <c r="Q86" i="1"/>
  <c r="R85" i="1"/>
  <c r="Q85" i="1"/>
  <c r="R83" i="1"/>
  <c r="Q83" i="1"/>
  <c r="R82" i="1"/>
  <c r="Q82" i="1"/>
  <c r="R81" i="1"/>
  <c r="Q81" i="1"/>
  <c r="R80" i="1"/>
  <c r="Q80" i="1"/>
  <c r="R79" i="1"/>
  <c r="Q79" i="1"/>
  <c r="R78" i="1"/>
  <c r="Q78" i="1"/>
  <c r="R77" i="1"/>
  <c r="Q77" i="1"/>
  <c r="R76" i="1"/>
  <c r="Q76" i="1"/>
  <c r="R75" i="1"/>
  <c r="Q75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5" i="1"/>
  <c r="Q14" i="1"/>
  <c r="Q35" i="1"/>
  <c r="Q34" i="1"/>
  <c r="Q33" i="1"/>
  <c r="Q32" i="1"/>
  <c r="Q31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60" i="1"/>
  <c r="Q59" i="1"/>
  <c r="Q58" i="1"/>
  <c r="Q57" i="1"/>
  <c r="Q56" i="1"/>
  <c r="Q73" i="1"/>
  <c r="Q72" i="1"/>
  <c r="Q71" i="1"/>
  <c r="Q70" i="1"/>
  <c r="Q69" i="1"/>
  <c r="Q68" i="1"/>
  <c r="Q67" i="1"/>
  <c r="Q66" i="1"/>
  <c r="Q65" i="1"/>
  <c r="Q64" i="1"/>
  <c r="Q63" i="1"/>
  <c r="Q62" i="1"/>
  <c r="R73" i="1"/>
  <c r="R72" i="1"/>
  <c r="R71" i="1"/>
  <c r="R70" i="1"/>
  <c r="R69" i="1"/>
  <c r="R68" i="1"/>
  <c r="R67" i="1"/>
  <c r="R66" i="1"/>
  <c r="R65" i="1"/>
  <c r="R64" i="1"/>
  <c r="R63" i="1"/>
  <c r="R62" i="1"/>
  <c r="R60" i="1"/>
  <c r="R59" i="1"/>
  <c r="R58" i="1"/>
  <c r="R57" i="1"/>
  <c r="R56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5" i="1"/>
  <c r="R34" i="1"/>
  <c r="R33" i="1"/>
  <c r="R32" i="1"/>
  <c r="R31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4" i="1"/>
  <c r="R15" i="1"/>
  <c r="R30" i="1" l="1"/>
  <c r="Q61" i="1"/>
  <c r="B16" i="1"/>
  <c r="B30" i="1" s="1"/>
  <c r="B38" i="1" s="1"/>
  <c r="B55" i="1" s="1"/>
  <c r="B61" i="1" s="1"/>
  <c r="B74" i="1" s="1"/>
  <c r="B84" i="1" s="1"/>
  <c r="B100" i="1" s="1"/>
  <c r="B102" i="1" s="1"/>
  <c r="B114" i="1" s="1"/>
  <c r="B127" i="1" s="1"/>
  <c r="B141" i="1" s="1"/>
  <c r="B161" i="1" s="1"/>
  <c r="Q161" i="1" l="1"/>
  <c r="R161" i="1"/>
  <c r="Q141" i="1"/>
  <c r="R141" i="1"/>
  <c r="Q127" i="1"/>
  <c r="Q114" i="1"/>
  <c r="Q102" i="1"/>
  <c r="R102" i="1"/>
  <c r="Q100" i="1"/>
  <c r="R100" i="1"/>
  <c r="Q84" i="1"/>
  <c r="R84" i="1"/>
  <c r="Q74" i="1"/>
  <c r="R74" i="1"/>
  <c r="R61" i="1"/>
  <c r="Q55" i="1"/>
  <c r="R55" i="1"/>
  <c r="Q38" i="1"/>
  <c r="Q30" i="1"/>
  <c r="Q16" i="1"/>
  <c r="R16" i="1"/>
  <c r="Q13" i="1"/>
  <c r="R13" i="1"/>
  <c r="Q168" i="1" l="1"/>
  <c r="R127" i="1"/>
  <c r="R38" i="1"/>
  <c r="R114" i="1"/>
  <c r="R168" i="1" l="1"/>
</calcChain>
</file>

<file path=xl/sharedStrings.xml><?xml version="1.0" encoding="utf-8"?>
<sst xmlns="http://schemas.openxmlformats.org/spreadsheetml/2006/main" count="404" uniqueCount="179">
  <si>
    <t>п/п</t>
  </si>
  <si>
    <t>Наименование МО</t>
  </si>
  <si>
    <t>от 100 до 900</t>
  </si>
  <si>
    <t>от 900 до 1 500</t>
  </si>
  <si>
    <t>от 1 500 до 2 000</t>
  </si>
  <si>
    <t>ГБУЗ КО "Светловская ЦГБ"</t>
  </si>
  <si>
    <t>ГБУЗ КО "Багратионовская ЦРБ"</t>
  </si>
  <si>
    <t>ГБУЗ КО "Гвардейская ЦРБ"</t>
  </si>
  <si>
    <t>ГАУЗ КО "Гурьевская ЦРБ"</t>
  </si>
  <si>
    <t>ГБУЗ КО "Гусевская ЦРБ"</t>
  </si>
  <si>
    <t>ГБУЗ КО "Зеленоградская ЦРБ"</t>
  </si>
  <si>
    <t>ГБУЗ КО "Краснознаменская ЦРБ"</t>
  </si>
  <si>
    <t>ГБУЗ КО "Нестеровская ЦРБ"</t>
  </si>
  <si>
    <t>ГБУЗ КО "Неманская ЦРБ"</t>
  </si>
  <si>
    <t>ГБУЗ КО "Озерская ЦРБ"</t>
  </si>
  <si>
    <t>ГБУЗ КО "Полесская ЦРБ"</t>
  </si>
  <si>
    <t>ГБУЗ КО "Правдинская ЦРБ"</t>
  </si>
  <si>
    <t>ГБУЗ КО "Славская ЦРБ"</t>
  </si>
  <si>
    <t>ГБУЗ КО "Черняховская ЦРБ"</t>
  </si>
  <si>
    <t>ИТОГО:</t>
  </si>
  <si>
    <t>к Тарифному соглашению в системе ОМС</t>
  </si>
  <si>
    <t xml:space="preserve">Приложение № 3.3.3.1 </t>
  </si>
  <si>
    <t xml:space="preserve"> от 30 декабря 2019 года</t>
  </si>
  <si>
    <t>ФАП пос. Черепаново</t>
  </si>
  <si>
    <t>ФАП г. Светлый</t>
  </si>
  <si>
    <t>ФАП Владимировский</t>
  </si>
  <si>
    <t>ФАП Березовский</t>
  </si>
  <si>
    <t>ФАП Партизанский</t>
  </si>
  <si>
    <t>ФАП Совхозный</t>
  </si>
  <si>
    <t>ФАП Ново-Московский</t>
  </si>
  <si>
    <t>ФАП Подгорненский</t>
  </si>
  <si>
    <t>ФАП Чеховский</t>
  </si>
  <si>
    <t>ФАП Тишинский</t>
  </si>
  <si>
    <t>ФАП Новоселовский</t>
  </si>
  <si>
    <t>ФАП Победенский</t>
  </si>
  <si>
    <t>ФАП Надеждинский</t>
  </si>
  <si>
    <t>ФАП Октябрьский</t>
  </si>
  <si>
    <t>ФАП Северный</t>
  </si>
  <si>
    <t>ФАП п.Борское</t>
  </si>
  <si>
    <t>ФАП п. Большая Поляна</t>
  </si>
  <si>
    <t>ФАП п. Талпаки</t>
  </si>
  <si>
    <t>ФАП п. Заречье</t>
  </si>
  <si>
    <t>ФАП п. Гордое</t>
  </si>
  <si>
    <t>* Коэффициент дифференциации на территории Калининградской области равен 1,0</t>
  </si>
  <si>
    <t>ФАП Рассвет</t>
  </si>
  <si>
    <t>ФАП Маршальский</t>
  </si>
  <si>
    <t>ФАП Заозерский</t>
  </si>
  <si>
    <t>ФАП Марьинский</t>
  </si>
  <si>
    <t>ФАП Н-Московский</t>
  </si>
  <si>
    <t>ФАП Холмогоровский</t>
  </si>
  <si>
    <t>ФАП Зеленопольский</t>
  </si>
  <si>
    <t>ФАП Голубевский</t>
  </si>
  <si>
    <t xml:space="preserve">ФАП Яблоневский </t>
  </si>
  <si>
    <t>ФАП Низовский</t>
  </si>
  <si>
    <t>ФАП Зареченский</t>
  </si>
  <si>
    <t>ФАП Матросовский</t>
  </si>
  <si>
    <t>ФАП Ушаковский</t>
  </si>
  <si>
    <t>ФАП Заливенский</t>
  </si>
  <si>
    <t>ФАП Лесное</t>
  </si>
  <si>
    <t>ФАП Храброво</t>
  </si>
  <si>
    <t>ФАП Кубановский</t>
  </si>
  <si>
    <t>ФАП Красногорский</t>
  </si>
  <si>
    <t>ФАП Маяковский</t>
  </si>
  <si>
    <t>ФАП Майский</t>
  </si>
  <si>
    <t>ФАП Покровский</t>
  </si>
  <si>
    <t>ФАП п.Луговское</t>
  </si>
  <si>
    <t>ФАП.п. Дубровка</t>
  </si>
  <si>
    <t>ФАП п. Красноторовка</t>
  </si>
  <si>
    <t>ФАП п.Кумачево</t>
  </si>
  <si>
    <t>ФАП п. Колосовка</t>
  </si>
  <si>
    <t>ФАП п. Лесной</t>
  </si>
  <si>
    <t>ФАП п. Откосово</t>
  </si>
  <si>
    <t>ФАП.п.Поваровка</t>
  </si>
  <si>
    <t>ФАП п. Рыбачий</t>
  </si>
  <si>
    <t>ФАП.п. Романово</t>
  </si>
  <si>
    <t>ФАП п. Мельниково</t>
  </si>
  <si>
    <t>ФАП п.Холмогоровка</t>
  </si>
  <si>
    <t>ФАП Весновский</t>
  </si>
  <si>
    <t>ФАП Узловский</t>
  </si>
  <si>
    <t>ФАП Алексеевский</t>
  </si>
  <si>
    <t>ФАП Новоуральский</t>
  </si>
  <si>
    <t>ФАП Тимофеевский</t>
  </si>
  <si>
    <t>ФАП Правдинский</t>
  </si>
  <si>
    <t>ФАП Неманский</t>
  </si>
  <si>
    <t>ФАП Толстовский</t>
  </si>
  <si>
    <t>ФАП Пригородный</t>
  </si>
  <si>
    <t>ФАП Чистопрудненский</t>
  </si>
  <si>
    <t>ФАП Покрышкинский</t>
  </si>
  <si>
    <t>ФАП Краснолесенский</t>
  </si>
  <si>
    <t>ФАП Илюшинский</t>
  </si>
  <si>
    <t>ФАП Луговский</t>
  </si>
  <si>
    <t>ФАП Садовский</t>
  </si>
  <si>
    <t>ФАП Чернышевский</t>
  </si>
  <si>
    <t>ФАП Калининский</t>
  </si>
  <si>
    <t>ФАП Высоковский</t>
  </si>
  <si>
    <t>ФАП Ильинский</t>
  </si>
  <si>
    <t>ФАП Фурмановский</t>
  </si>
  <si>
    <t>ФАП Бабушкинский</t>
  </si>
  <si>
    <t>ФАП Яснополянский</t>
  </si>
  <si>
    <t>ФАП Невский</t>
  </si>
  <si>
    <t>ФАП п. Б.Село</t>
  </si>
  <si>
    <t>ФАП п. Отрадное</t>
  </si>
  <si>
    <t>ФАП п. Садовое</t>
  </si>
  <si>
    <t>ФАП п. Юдино</t>
  </si>
  <si>
    <t>ФАП п. Олехово</t>
  </si>
  <si>
    <t>ФАП п. Новостроево</t>
  </si>
  <si>
    <t>ФАП п. Карамышево</t>
  </si>
  <si>
    <t>ФАП п. Мальцево</t>
  </si>
  <si>
    <t xml:space="preserve">ФАП п. Красноярское </t>
  </si>
  <si>
    <t>ФАП п.Кадымка</t>
  </si>
  <si>
    <t>ФАП п. Багратионово</t>
  </si>
  <si>
    <t>ФАП п. Лужки</t>
  </si>
  <si>
    <t>ФАП п. Сосновка</t>
  </si>
  <si>
    <t>ФАП п. Саранское</t>
  </si>
  <si>
    <t>ФАП п. Головкино</t>
  </si>
  <si>
    <t>ФАП п. Заливино</t>
  </si>
  <si>
    <t xml:space="preserve">ФАП п. Дальнее </t>
  </si>
  <si>
    <t>ФАП п. Тургенево</t>
  </si>
  <si>
    <t>ФАП п. Зеленое</t>
  </si>
  <si>
    <t>ФАП п. Новая Деревня</t>
  </si>
  <si>
    <t>ФАП п. Рыбкино</t>
  </si>
  <si>
    <t>ФАП п. Изобильное</t>
  </si>
  <si>
    <t>ФАП п. Февральское</t>
  </si>
  <si>
    <t>ФАП п.Нахимово</t>
  </si>
  <si>
    <t>ФАП п.Дружба</t>
  </si>
  <si>
    <t>ФАП п.Курортное</t>
  </si>
  <si>
    <t>ФАП п.Ново-Бобруйск</t>
  </si>
  <si>
    <t xml:space="preserve">ФАП п.Дальнее </t>
  </si>
  <si>
    <t>ФАП п.Дворкино</t>
  </si>
  <si>
    <t>ФАП п. Каштаново</t>
  </si>
  <si>
    <t>ФАП п.Севское</t>
  </si>
  <si>
    <t>ФАП п. Липняки</t>
  </si>
  <si>
    <t>ФАП п. Знаменка</t>
  </si>
  <si>
    <t>ФАП п. Крылово</t>
  </si>
  <si>
    <t>ФАП. п Фрунзенское</t>
  </si>
  <si>
    <t>ФАП п.Подлипово</t>
  </si>
  <si>
    <t>ФАП п.Мозырь</t>
  </si>
  <si>
    <t>ФАП Тимирязевский</t>
  </si>
  <si>
    <t>ФАП Ржевский</t>
  </si>
  <si>
    <t>ФАП Солонцовский</t>
  </si>
  <si>
    <t>ФАП Красновский</t>
  </si>
  <si>
    <t>ФАП Вишневский</t>
  </si>
  <si>
    <t>ФАП Заповедненский</t>
  </si>
  <si>
    <t>ФАП Левобережненский</t>
  </si>
  <si>
    <t>ФАП Мысовский</t>
  </si>
  <si>
    <t>ФАП Прохладненский</t>
  </si>
  <si>
    <t>ФАП Хрустальненский</t>
  </si>
  <si>
    <t>ФАП Гастелловский</t>
  </si>
  <si>
    <t>ФАП Охотненский</t>
  </si>
  <si>
    <t>ФАП Побединский</t>
  </si>
  <si>
    <t>ФАП Приозерненский</t>
  </si>
  <si>
    <t>ФАП Громовский</t>
  </si>
  <si>
    <t>ФАП Придорожненский</t>
  </si>
  <si>
    <t>ФАП Ленинский</t>
  </si>
  <si>
    <t>ФАП Краснянский</t>
  </si>
  <si>
    <t>ФАП Гремяченский</t>
  </si>
  <si>
    <t>ФАП Калиновский</t>
  </si>
  <si>
    <t>ФАП Степной</t>
  </si>
  <si>
    <t>ФАП Бережковский</t>
  </si>
  <si>
    <t>ФАП Привольненский</t>
  </si>
  <si>
    <t>ФАП Кпаснооктябрьский</t>
  </si>
  <si>
    <t>норматив</t>
  </si>
  <si>
    <t>-</t>
  </si>
  <si>
    <t xml:space="preserve">  Калининградской области </t>
  </si>
  <si>
    <t>численность прикрепленного населения</t>
  </si>
  <si>
    <t>Численность обслуживаемого населения</t>
  </si>
  <si>
    <t>Соответствие ФП, ФАП  правилам МЗ РФ (+/-)</t>
  </si>
  <si>
    <t>Размер финснового обеспечения фельдшерско - акушерских пунктов, оказывающих амбулаторную медицинскую помощь в рамках базовой программы ОМС на 2020 год</t>
  </si>
  <si>
    <t>957,2 тыс.руб.</t>
  </si>
  <si>
    <t>Размер финансового обеспечения ФП,ФАП при условии их соответствия требования</t>
  </si>
  <si>
    <t>1 516,4 тыс.руб.</t>
  </si>
  <si>
    <t>1 702,8 тыс.руб.</t>
  </si>
  <si>
    <t>поправочный коэффициент финансового размера финаснового обеспечения **</t>
  </si>
  <si>
    <t>** Поправочный коэффициент финансового размера финаснового обеспечения применен в связи с неполной укомплектованнолстью ФАП</t>
  </si>
  <si>
    <t>сумма (тыс.руб.)</t>
  </si>
  <si>
    <t>Плановый объем финансирования ФАП, (тыс.руб.)</t>
  </si>
  <si>
    <t>ФАП п. Большие Горки</t>
  </si>
  <si>
    <t>ФАП п. Славинск</t>
  </si>
  <si>
    <t>(с изменениями от 27.04.2020г.)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</si>
</sst>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р_._-;\-* #,##0_р_._-;_-* &quot;-&quot;_р_._-;_-@_-"/>
    <numFmt numFmtId="43" formatCode="_-* #,##0.00_р_._-;\-* #,##0.00_р_._-;_-* &quot;-&quot;??_р_._-;_-@_-"/>
    <numFmt numFmtId="164" formatCode="_-* #,##0_р_._-;\-* #,##0_р_._-;_-* &quot;-&quot;??_р_._-;_-@_-"/>
    <numFmt numFmtId="165" formatCode="#,##0.0"/>
    <numFmt numFmtId="166" formatCode="#,##0.0000"/>
    <numFmt numFmtId="167" formatCode="#,##0.00000"/>
    <numFmt numFmtId="168" formatCode="#,##0.000000"/>
    <numFmt numFmtId="169" formatCode="_-* #,##0.000000_р_._-;\-* #,##0.000000_р_._-;_-* &quot;-&quot;??????_р_.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1">
    <xf numFmtId="0" fontId="0" fillId="0" borderId="0" xfId="0"/>
    <xf numFmtId="0" fontId="2" fillId="0" borderId="0" xfId="0" applyFont="1"/>
    <xf numFmtId="3" fontId="3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3" fontId="2" fillId="2" borderId="0" xfId="0" applyNumberFormat="1" applyFont="1" applyFill="1" applyAlignment="1">
      <alignment horizontal="center" vertical="center"/>
    </xf>
    <xf numFmtId="4" fontId="2" fillId="2" borderId="0" xfId="0" applyNumberFormat="1" applyFont="1" applyFill="1" applyAlignment="1">
      <alignment horizontal="right" vertical="center"/>
    </xf>
    <xf numFmtId="164" fontId="2" fillId="0" borderId="0" xfId="0" applyNumberFormat="1" applyFont="1"/>
    <xf numFmtId="4" fontId="4" fillId="0" borderId="0" xfId="0" applyNumberFormat="1" applyFont="1" applyAlignment="1">
      <alignment horizontal="center" vertical="center"/>
    </xf>
    <xf numFmtId="3" fontId="4" fillId="2" borderId="0" xfId="0" applyNumberFormat="1" applyFont="1" applyFill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0" fontId="5" fillId="0" borderId="0" xfId="0" applyFont="1"/>
    <xf numFmtId="4" fontId="6" fillId="2" borderId="11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left" vertical="center" wrapText="1"/>
    </xf>
    <xf numFmtId="3" fontId="7" fillId="0" borderId="5" xfId="1" applyNumberFormat="1" applyFont="1" applyBorder="1" applyAlignment="1">
      <alignment horizontal="center" vertical="center"/>
    </xf>
    <xf numFmtId="4" fontId="7" fillId="2" borderId="5" xfId="1" applyNumberFormat="1" applyFont="1" applyFill="1" applyBorder="1" applyAlignment="1">
      <alignment horizontal="center" vertical="center"/>
    </xf>
    <xf numFmtId="3" fontId="7" fillId="2" borderId="5" xfId="1" applyNumberFormat="1" applyFont="1" applyFill="1" applyBorder="1" applyAlignment="1">
      <alignment horizontal="center" vertical="center"/>
    </xf>
    <xf numFmtId="41" fontId="7" fillId="2" borderId="5" xfId="1" applyNumberFormat="1" applyFont="1" applyFill="1" applyBorder="1" applyAlignment="1">
      <alignment horizontal="center" vertical="center"/>
    </xf>
    <xf numFmtId="4" fontId="7" fillId="2" borderId="9" xfId="1" applyNumberFormat="1" applyFont="1" applyFill="1" applyBorder="1" applyAlignment="1">
      <alignment horizontal="center" vertical="center"/>
    </xf>
    <xf numFmtId="0" fontId="9" fillId="0" borderId="0" xfId="0" applyFont="1"/>
    <xf numFmtId="0" fontId="10" fillId="0" borderId="6" xfId="0" applyFont="1" applyBorder="1" applyAlignment="1">
      <alignment horizontal="center" vertical="center"/>
    </xf>
    <xf numFmtId="0" fontId="11" fillId="0" borderId="5" xfId="0" applyFont="1" applyFill="1" applyBorder="1" applyAlignment="1">
      <alignment horizontal="left" vertical="center" wrapText="1"/>
    </xf>
    <xf numFmtId="3" fontId="10" fillId="0" borderId="5" xfId="1" applyNumberFormat="1" applyFont="1" applyBorder="1" applyAlignment="1">
      <alignment horizontal="center" vertical="center"/>
    </xf>
    <xf numFmtId="4" fontId="10" fillId="2" borderId="5" xfId="1" applyNumberFormat="1" applyFont="1" applyFill="1" applyBorder="1" applyAlignment="1">
      <alignment horizontal="center" vertical="center"/>
    </xf>
    <xf numFmtId="3" fontId="10" fillId="2" borderId="5" xfId="1" applyNumberFormat="1" applyFont="1" applyFill="1" applyBorder="1" applyAlignment="1">
      <alignment horizontal="center" vertical="center"/>
    </xf>
    <xf numFmtId="41" fontId="10" fillId="2" borderId="5" xfId="1" applyNumberFormat="1" applyFont="1" applyFill="1" applyBorder="1" applyAlignment="1">
      <alignment horizontal="center" vertical="center"/>
    </xf>
    <xf numFmtId="4" fontId="10" fillId="2" borderId="9" xfId="1" applyNumberFormat="1" applyFont="1" applyFill="1" applyBorder="1" applyAlignment="1">
      <alignment horizontal="center" vertical="center"/>
    </xf>
    <xf numFmtId="43" fontId="10" fillId="2" borderId="5" xfId="1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3" fillId="0" borderId="0" xfId="0" applyFont="1"/>
    <xf numFmtId="164" fontId="9" fillId="0" borderId="0" xfId="0" applyNumberFormat="1" applyFont="1"/>
    <xf numFmtId="41" fontId="10" fillId="0" borderId="5" xfId="1" applyNumberFormat="1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1" fillId="0" borderId="16" xfId="0" applyFont="1" applyFill="1" applyBorder="1" applyAlignment="1">
      <alignment horizontal="left" vertical="center" wrapText="1"/>
    </xf>
    <xf numFmtId="3" fontId="10" fillId="0" borderId="16" xfId="1" applyNumberFormat="1" applyFont="1" applyBorder="1" applyAlignment="1">
      <alignment horizontal="center" vertical="center"/>
    </xf>
    <xf numFmtId="4" fontId="10" fillId="2" borderId="16" xfId="1" applyNumberFormat="1" applyFont="1" applyFill="1" applyBorder="1" applyAlignment="1">
      <alignment horizontal="center" vertical="center"/>
    </xf>
    <xf numFmtId="41" fontId="10" fillId="2" borderId="16" xfId="1" applyNumberFormat="1" applyFont="1" applyFill="1" applyBorder="1" applyAlignment="1">
      <alignment horizontal="center" vertical="center"/>
    </xf>
    <xf numFmtId="4" fontId="10" fillId="2" borderId="17" xfId="1" applyNumberFormat="1" applyFont="1" applyFill="1" applyBorder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165" fontId="6" fillId="0" borderId="11" xfId="0" applyNumberFormat="1" applyFont="1" applyBorder="1" applyAlignment="1">
      <alignment horizontal="center" vertical="center" wrapText="1"/>
    </xf>
    <xf numFmtId="165" fontId="7" fillId="0" borderId="5" xfId="1" applyNumberFormat="1" applyFont="1" applyBorder="1" applyAlignment="1">
      <alignment horizontal="center" vertical="center"/>
    </xf>
    <xf numFmtId="165" fontId="10" fillId="0" borderId="5" xfId="1" applyNumberFormat="1" applyFont="1" applyBorder="1" applyAlignment="1">
      <alignment horizontal="center" vertical="center"/>
    </xf>
    <xf numFmtId="165" fontId="2" fillId="2" borderId="0" xfId="0" applyNumberFormat="1" applyFont="1" applyFill="1" applyAlignment="1">
      <alignment horizontal="center" vertical="center"/>
    </xf>
    <xf numFmtId="165" fontId="6" fillId="2" borderId="11" xfId="0" applyNumberFormat="1" applyFont="1" applyFill="1" applyBorder="1" applyAlignment="1">
      <alignment horizontal="center" vertical="center" wrapText="1"/>
    </xf>
    <xf numFmtId="165" fontId="7" fillId="2" borderId="5" xfId="1" applyNumberFormat="1" applyFont="1" applyFill="1" applyBorder="1" applyAlignment="1">
      <alignment horizontal="center" vertical="center"/>
    </xf>
    <xf numFmtId="165" fontId="10" fillId="2" borderId="5" xfId="1" applyNumberFormat="1" applyFont="1" applyFill="1" applyBorder="1" applyAlignment="1">
      <alignment horizontal="center" vertical="center"/>
    </xf>
    <xf numFmtId="165" fontId="10" fillId="2" borderId="16" xfId="1" applyNumberFormat="1" applyFont="1" applyFill="1" applyBorder="1" applyAlignment="1">
      <alignment horizontal="center" vertical="center"/>
    </xf>
    <xf numFmtId="165" fontId="4" fillId="2" borderId="0" xfId="0" applyNumberFormat="1" applyFont="1" applyFill="1" applyAlignment="1">
      <alignment horizontal="center" vertical="center"/>
    </xf>
    <xf numFmtId="166" fontId="2" fillId="2" borderId="0" xfId="0" applyNumberFormat="1" applyFont="1" applyFill="1" applyAlignment="1">
      <alignment horizontal="center" vertical="center"/>
    </xf>
    <xf numFmtId="166" fontId="7" fillId="2" borderId="5" xfId="1" applyNumberFormat="1" applyFont="1" applyFill="1" applyBorder="1" applyAlignment="1">
      <alignment horizontal="center" vertical="center"/>
    </xf>
    <xf numFmtId="166" fontId="10" fillId="2" borderId="5" xfId="1" applyNumberFormat="1" applyFont="1" applyFill="1" applyBorder="1" applyAlignment="1">
      <alignment horizontal="center" vertical="center"/>
    </xf>
    <xf numFmtId="166" fontId="4" fillId="2" borderId="0" xfId="0" applyNumberFormat="1" applyFont="1" applyFill="1" applyAlignment="1">
      <alignment horizontal="center" vertical="center"/>
    </xf>
    <xf numFmtId="4" fontId="4" fillId="2" borderId="0" xfId="0" applyNumberFormat="1" applyFont="1" applyFill="1" applyAlignment="1">
      <alignment horizontal="center" vertical="center"/>
    </xf>
    <xf numFmtId="3" fontId="12" fillId="0" borderId="12" xfId="0" applyNumberFormat="1" applyFont="1" applyBorder="1" applyAlignment="1">
      <alignment horizontal="center" vertical="center"/>
    </xf>
    <xf numFmtId="3" fontId="12" fillId="0" borderId="13" xfId="0" applyNumberFormat="1" applyFont="1" applyBorder="1" applyAlignment="1">
      <alignment horizontal="center" vertical="center"/>
    </xf>
    <xf numFmtId="3" fontId="12" fillId="2" borderId="13" xfId="0" applyNumberFormat="1" applyFont="1" applyFill="1" applyBorder="1" applyAlignment="1">
      <alignment horizontal="center" vertical="center"/>
    </xf>
    <xf numFmtId="3" fontId="12" fillId="2" borderId="14" xfId="0" applyNumberFormat="1" applyFont="1" applyFill="1" applyBorder="1" applyAlignment="1">
      <alignment horizontal="center" vertical="center"/>
    </xf>
    <xf numFmtId="3" fontId="12" fillId="0" borderId="0" xfId="0" applyNumberFormat="1" applyFont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3" fontId="13" fillId="0" borderId="11" xfId="0" applyNumberFormat="1" applyFont="1" applyBorder="1" applyAlignment="1">
      <alignment horizontal="center" vertical="center" wrapText="1"/>
    </xf>
    <xf numFmtId="3" fontId="13" fillId="2" borderId="11" xfId="0" applyNumberFormat="1" applyFont="1" applyFill="1" applyBorder="1" applyAlignment="1">
      <alignment horizontal="center" vertical="center" wrapText="1"/>
    </xf>
    <xf numFmtId="167" fontId="3" fillId="0" borderId="0" xfId="0" applyNumberFormat="1" applyFont="1" applyAlignment="1">
      <alignment horizontal="center" vertical="center"/>
    </xf>
    <xf numFmtId="167" fontId="6" fillId="0" borderId="11" xfId="0" applyNumberFormat="1" applyFont="1" applyBorder="1" applyAlignment="1">
      <alignment horizontal="center" vertical="center" wrapText="1"/>
    </xf>
    <xf numFmtId="167" fontId="7" fillId="0" borderId="5" xfId="1" applyNumberFormat="1" applyFont="1" applyBorder="1" applyAlignment="1">
      <alignment horizontal="center" vertical="center"/>
    </xf>
    <xf numFmtId="167" fontId="10" fillId="0" borderId="5" xfId="1" applyNumberFormat="1" applyFont="1" applyBorder="1" applyAlignment="1">
      <alignment horizontal="center" vertical="center"/>
    </xf>
    <xf numFmtId="168" fontId="10" fillId="2" borderId="5" xfId="1" applyNumberFormat="1" applyFont="1" applyFill="1" applyBorder="1" applyAlignment="1">
      <alignment horizontal="center" vertical="center"/>
    </xf>
    <xf numFmtId="168" fontId="10" fillId="0" borderId="5" xfId="1" applyNumberFormat="1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 wrapText="1"/>
    </xf>
    <xf numFmtId="4" fontId="2" fillId="0" borderId="23" xfId="0" applyNumberFormat="1" applyFont="1" applyBorder="1" applyAlignment="1">
      <alignment horizontal="center" vertical="center" wrapText="1"/>
    </xf>
    <xf numFmtId="4" fontId="6" fillId="2" borderId="28" xfId="0" applyNumberFormat="1" applyFont="1" applyFill="1" applyBorder="1" applyAlignment="1">
      <alignment horizontal="center" vertical="center" wrapText="1"/>
    </xf>
    <xf numFmtId="3" fontId="12" fillId="2" borderId="26" xfId="0" applyNumberFormat="1" applyFont="1" applyFill="1" applyBorder="1" applyAlignment="1">
      <alignment horizontal="center" vertical="center"/>
    </xf>
    <xf numFmtId="41" fontId="7" fillId="2" borderId="7" xfId="1" applyNumberFormat="1" applyFont="1" applyFill="1" applyBorder="1" applyAlignment="1">
      <alignment horizontal="center" vertical="center"/>
    </xf>
    <xf numFmtId="41" fontId="10" fillId="2" borderId="7" xfId="1" applyNumberFormat="1" applyFont="1" applyFill="1" applyBorder="1" applyAlignment="1">
      <alignment horizontal="center" vertical="center"/>
    </xf>
    <xf numFmtId="4" fontId="7" fillId="2" borderId="7" xfId="1" applyNumberFormat="1" applyFont="1" applyFill="1" applyBorder="1" applyAlignment="1">
      <alignment horizontal="center" vertical="center"/>
    </xf>
    <xf numFmtId="43" fontId="10" fillId="2" borderId="7" xfId="1" applyNumberFormat="1" applyFont="1" applyFill="1" applyBorder="1" applyAlignment="1">
      <alignment horizontal="center" vertical="center"/>
    </xf>
    <xf numFmtId="4" fontId="10" fillId="2" borderId="7" xfId="1" applyNumberFormat="1" applyFont="1" applyFill="1" applyBorder="1" applyAlignment="1">
      <alignment horizontal="center" vertical="center"/>
    </xf>
    <xf numFmtId="41" fontId="10" fillId="2" borderId="23" xfId="1" applyNumberFormat="1" applyFont="1" applyFill="1" applyBorder="1" applyAlignment="1">
      <alignment horizontal="center" vertical="center"/>
    </xf>
    <xf numFmtId="3" fontId="10" fillId="2" borderId="16" xfId="1" applyNumberFormat="1" applyFont="1" applyFill="1" applyBorder="1" applyAlignment="1">
      <alignment horizontal="center" vertical="center"/>
    </xf>
    <xf numFmtId="4" fontId="6" fillId="2" borderId="24" xfId="0" applyNumberFormat="1" applyFont="1" applyFill="1" applyBorder="1" applyAlignment="1">
      <alignment vertical="center" wrapText="1"/>
    </xf>
    <xf numFmtId="4" fontId="6" fillId="2" borderId="25" xfId="0" applyNumberFormat="1" applyFont="1" applyFill="1" applyBorder="1" applyAlignment="1">
      <alignment vertical="center" wrapText="1"/>
    </xf>
    <xf numFmtId="4" fontId="6" fillId="2" borderId="26" xfId="0" applyNumberFormat="1" applyFont="1" applyFill="1" applyBorder="1" applyAlignment="1">
      <alignment vertical="center" wrapText="1"/>
    </xf>
    <xf numFmtId="165" fontId="10" fillId="0" borderId="16" xfId="1" applyNumberFormat="1" applyFont="1" applyBorder="1" applyAlignment="1">
      <alignment horizontal="center" vertical="center"/>
    </xf>
    <xf numFmtId="168" fontId="10" fillId="0" borderId="16" xfId="1" applyNumberFormat="1" applyFont="1" applyBorder="1" applyAlignment="1">
      <alignment horizontal="center" vertical="center"/>
    </xf>
    <xf numFmtId="0" fontId="6" fillId="0" borderId="30" xfId="0" applyFont="1" applyBorder="1"/>
    <xf numFmtId="0" fontId="7" fillId="0" borderId="31" xfId="0" applyFont="1" applyBorder="1"/>
    <xf numFmtId="0" fontId="7" fillId="0" borderId="31" xfId="0" applyFont="1" applyBorder="1" applyAlignment="1">
      <alignment horizontal="center" vertical="center"/>
    </xf>
    <xf numFmtId="3" fontId="7" fillId="0" borderId="31" xfId="1" applyNumberFormat="1" applyFont="1" applyBorder="1" applyAlignment="1">
      <alignment horizontal="center" vertical="center"/>
    </xf>
    <xf numFmtId="165" fontId="7" fillId="0" borderId="31" xfId="1" applyNumberFormat="1" applyFont="1" applyBorder="1" applyAlignment="1">
      <alignment horizontal="center" vertical="center"/>
    </xf>
    <xf numFmtId="167" fontId="7" fillId="0" borderId="31" xfId="1" applyNumberFormat="1" applyFont="1" applyBorder="1" applyAlignment="1">
      <alignment horizontal="center" vertical="center"/>
    </xf>
    <xf numFmtId="4" fontId="7" fillId="2" borderId="31" xfId="1" applyNumberFormat="1" applyFont="1" applyFill="1" applyBorder="1" applyAlignment="1">
      <alignment horizontal="center" vertical="center"/>
    </xf>
    <xf numFmtId="3" fontId="7" fillId="2" borderId="31" xfId="1" applyNumberFormat="1" applyFont="1" applyFill="1" applyBorder="1" applyAlignment="1">
      <alignment horizontal="center" vertical="center"/>
    </xf>
    <xf numFmtId="165" fontId="7" fillId="2" borderId="31" xfId="1" applyNumberFormat="1" applyFont="1" applyFill="1" applyBorder="1" applyAlignment="1">
      <alignment horizontal="center" vertical="center"/>
    </xf>
    <xf numFmtId="166" fontId="7" fillId="2" borderId="31" xfId="1" applyNumberFormat="1" applyFont="1" applyFill="1" applyBorder="1" applyAlignment="1">
      <alignment horizontal="center" vertical="center"/>
    </xf>
    <xf numFmtId="4" fontId="7" fillId="2" borderId="32" xfId="1" applyNumberFormat="1" applyFont="1" applyFill="1" applyBorder="1" applyAlignment="1">
      <alignment horizontal="center" vertical="center"/>
    </xf>
    <xf numFmtId="4" fontId="7" fillId="2" borderId="27" xfId="1" applyNumberFormat="1" applyFont="1" applyFill="1" applyBorder="1" applyAlignment="1">
      <alignment horizontal="center" vertical="center"/>
    </xf>
    <xf numFmtId="41" fontId="7" fillId="2" borderId="5" xfId="1" applyNumberFormat="1" applyFont="1" applyFill="1" applyBorder="1" applyAlignment="1">
      <alignment horizontal="right" vertical="center"/>
    </xf>
    <xf numFmtId="0" fontId="15" fillId="0" borderId="0" xfId="0" applyFont="1"/>
    <xf numFmtId="0" fontId="16" fillId="0" borderId="6" xfId="0" applyFont="1" applyBorder="1" applyAlignment="1">
      <alignment horizontal="center" vertical="center"/>
    </xf>
    <xf numFmtId="0" fontId="16" fillId="0" borderId="5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center" vertical="center" wrapText="1"/>
    </xf>
    <xf numFmtId="3" fontId="16" fillId="0" borderId="5" xfId="1" applyNumberFormat="1" applyFont="1" applyBorder="1" applyAlignment="1">
      <alignment horizontal="center" vertical="center"/>
    </xf>
    <xf numFmtId="165" fontId="4" fillId="0" borderId="5" xfId="1" applyNumberFormat="1" applyFont="1" applyBorder="1" applyAlignment="1">
      <alignment horizontal="center" vertical="center"/>
    </xf>
    <xf numFmtId="168" fontId="16" fillId="0" borderId="5" xfId="1" applyNumberFormat="1" applyFont="1" applyBorder="1" applyAlignment="1">
      <alignment horizontal="center" vertical="center"/>
    </xf>
    <xf numFmtId="4" fontId="16" fillId="2" borderId="5" xfId="1" applyNumberFormat="1" applyFont="1" applyFill="1" applyBorder="1" applyAlignment="1">
      <alignment horizontal="center" vertical="center"/>
    </xf>
    <xf numFmtId="41" fontId="16" fillId="2" borderId="5" xfId="1" applyNumberFormat="1" applyFont="1" applyFill="1" applyBorder="1" applyAlignment="1">
      <alignment horizontal="center" vertical="center"/>
    </xf>
    <xf numFmtId="165" fontId="4" fillId="2" borderId="5" xfId="1" applyNumberFormat="1" applyFont="1" applyFill="1" applyBorder="1" applyAlignment="1">
      <alignment horizontal="center" vertical="center"/>
    </xf>
    <xf numFmtId="41" fontId="4" fillId="2" borderId="5" xfId="1" applyNumberFormat="1" applyFont="1" applyFill="1" applyBorder="1" applyAlignment="1">
      <alignment horizontal="center" vertical="center"/>
    </xf>
    <xf numFmtId="41" fontId="16" fillId="2" borderId="7" xfId="1" applyNumberFormat="1" applyFont="1" applyFill="1" applyBorder="1" applyAlignment="1">
      <alignment horizontal="center" vertical="center"/>
    </xf>
    <xf numFmtId="3" fontId="16" fillId="2" borderId="5" xfId="1" applyNumberFormat="1" applyFont="1" applyFill="1" applyBorder="1" applyAlignment="1">
      <alignment horizontal="center" vertical="center"/>
    </xf>
    <xf numFmtId="4" fontId="16" fillId="2" borderId="9" xfId="1" applyNumberFormat="1" applyFont="1" applyFill="1" applyBorder="1" applyAlignment="1">
      <alignment horizontal="center" vertical="center"/>
    </xf>
    <xf numFmtId="169" fontId="16" fillId="2" borderId="5" xfId="1" applyNumberFormat="1" applyFont="1" applyFill="1" applyBorder="1" applyAlignment="1">
      <alignment horizontal="center" vertical="center"/>
    </xf>
    <xf numFmtId="43" fontId="16" fillId="2" borderId="5" xfId="1" applyNumberFormat="1" applyFont="1" applyFill="1" applyBorder="1" applyAlignment="1">
      <alignment horizontal="center" vertical="center"/>
    </xf>
    <xf numFmtId="4" fontId="17" fillId="2" borderId="5" xfId="1" applyNumberFormat="1" applyFont="1" applyFill="1" applyBorder="1" applyAlignment="1">
      <alignment horizontal="center" vertical="center"/>
    </xf>
    <xf numFmtId="4" fontId="17" fillId="2" borderId="9" xfId="1" applyNumberFormat="1" applyFont="1" applyFill="1" applyBorder="1" applyAlignment="1">
      <alignment horizontal="center" vertical="center"/>
    </xf>
    <xf numFmtId="43" fontId="17" fillId="2" borderId="5" xfId="1" applyNumberFormat="1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 wrapText="1"/>
    </xf>
    <xf numFmtId="4" fontId="6" fillId="2" borderId="29" xfId="0" applyNumberFormat="1" applyFont="1" applyFill="1" applyBorder="1" applyAlignment="1">
      <alignment horizontal="center" vertical="center" wrapText="1"/>
    </xf>
    <xf numFmtId="4" fontId="6" fillId="2" borderId="33" xfId="0" applyNumberFormat="1" applyFont="1" applyFill="1" applyBorder="1" applyAlignment="1">
      <alignment horizontal="center" vertical="center" wrapText="1"/>
    </xf>
    <xf numFmtId="4" fontId="6" fillId="2" borderId="34" xfId="0" applyNumberFormat="1" applyFont="1" applyFill="1" applyBorder="1" applyAlignment="1">
      <alignment horizontal="center" vertical="center" wrapText="1"/>
    </xf>
    <xf numFmtId="3" fontId="2" fillId="2" borderId="0" xfId="0" applyNumberFormat="1" applyFont="1" applyFill="1" applyAlignment="1">
      <alignment horizontal="right" vertical="center"/>
    </xf>
    <xf numFmtId="0" fontId="5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4" fontId="14" fillId="0" borderId="3" xfId="0" applyNumberFormat="1" applyFont="1" applyBorder="1" applyAlignment="1">
      <alignment horizontal="center" vertical="center" wrapText="1"/>
    </xf>
    <xf numFmtId="4" fontId="14" fillId="0" borderId="4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18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173"/>
  <sheetViews>
    <sheetView tabSelected="1" zoomScaleNormal="100" zoomScaleSheetLayoutView="110" workbookViewId="0">
      <selection activeCell="B7" sqref="B7:B11"/>
    </sheetView>
  </sheetViews>
  <sheetFormatPr defaultColWidth="9.140625" defaultRowHeight="15" x14ac:dyDescent="0.25"/>
  <cols>
    <col min="1" max="1" width="1.42578125" style="1" customWidth="1"/>
    <col min="2" max="2" width="4" style="1" customWidth="1"/>
    <col min="3" max="3" width="22.85546875" style="1" customWidth="1"/>
    <col min="4" max="4" width="14.85546875" style="60" customWidth="1"/>
    <col min="5" max="5" width="12.5703125" style="2" hidden="1" customWidth="1"/>
    <col min="6" max="6" width="9" style="37" hidden="1" customWidth="1"/>
    <col min="7" max="7" width="13.42578125" style="64" customWidth="1"/>
    <col min="8" max="8" width="13.5703125" style="3" customWidth="1"/>
    <col min="9" max="9" width="11.5703125" style="4" hidden="1" customWidth="1"/>
    <col min="10" max="10" width="9.7109375" style="41" hidden="1" customWidth="1"/>
    <col min="11" max="11" width="13.42578125" style="47" customWidth="1"/>
    <col min="12" max="12" width="13" style="3" customWidth="1"/>
    <col min="13" max="13" width="8.7109375" style="4" hidden="1" customWidth="1"/>
    <col min="14" max="14" width="9" style="9" hidden="1" customWidth="1"/>
    <col min="15" max="15" width="13.5703125" style="47" customWidth="1"/>
    <col min="16" max="16" width="10.5703125" style="3" customWidth="1"/>
    <col min="17" max="17" width="13.5703125" style="4" hidden="1" customWidth="1"/>
    <col min="18" max="18" width="17.85546875" style="9" customWidth="1"/>
    <col min="19" max="16384" width="9.140625" style="1"/>
  </cols>
  <sheetData>
    <row r="1" spans="2:18" x14ac:dyDescent="0.25">
      <c r="R1" s="5" t="s">
        <v>21</v>
      </c>
    </row>
    <row r="2" spans="2:18" x14ac:dyDescent="0.25">
      <c r="R2" s="5" t="s">
        <v>20</v>
      </c>
    </row>
    <row r="3" spans="2:18" x14ac:dyDescent="0.25">
      <c r="R3" s="5" t="s">
        <v>163</v>
      </c>
    </row>
    <row r="4" spans="2:18" ht="14.45" customHeight="1" x14ac:dyDescent="0.25">
      <c r="P4" s="122" t="s">
        <v>22</v>
      </c>
      <c r="Q4" s="122"/>
      <c r="R4" s="122"/>
    </row>
    <row r="5" spans="2:18" ht="32.25" customHeight="1" x14ac:dyDescent="0.25">
      <c r="B5" s="123" t="s">
        <v>167</v>
      </c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123"/>
    </row>
    <row r="6" spans="2:18" ht="15.75" customHeight="1" thickBot="1" x14ac:dyDescent="0.3">
      <c r="B6" s="140" t="s">
        <v>178</v>
      </c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0"/>
      <c r="P6" s="140"/>
      <c r="Q6" s="140"/>
      <c r="R6" s="140"/>
    </row>
    <row r="7" spans="2:18" ht="24" customHeight="1" x14ac:dyDescent="0.25">
      <c r="B7" s="124" t="s">
        <v>0</v>
      </c>
      <c r="C7" s="128" t="s">
        <v>1</v>
      </c>
      <c r="D7" s="137" t="s">
        <v>166</v>
      </c>
      <c r="E7" s="132" t="s">
        <v>165</v>
      </c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81"/>
      <c r="R7" s="119" t="s">
        <v>175</v>
      </c>
    </row>
    <row r="8" spans="2:18" ht="14.45" customHeight="1" x14ac:dyDescent="0.25">
      <c r="B8" s="125"/>
      <c r="C8" s="129"/>
      <c r="D8" s="138"/>
      <c r="E8" s="134" t="s">
        <v>2</v>
      </c>
      <c r="F8" s="135"/>
      <c r="G8" s="135"/>
      <c r="H8" s="136"/>
      <c r="I8" s="134" t="s">
        <v>3</v>
      </c>
      <c r="J8" s="135"/>
      <c r="K8" s="135"/>
      <c r="L8" s="136"/>
      <c r="M8" s="134" t="s">
        <v>4</v>
      </c>
      <c r="N8" s="135"/>
      <c r="O8" s="135"/>
      <c r="P8" s="135"/>
      <c r="Q8" s="82"/>
      <c r="R8" s="120"/>
    </row>
    <row r="9" spans="2:18" ht="33.75" customHeight="1" x14ac:dyDescent="0.25">
      <c r="B9" s="126"/>
      <c r="C9" s="130"/>
      <c r="D9" s="138"/>
      <c r="E9" s="71"/>
      <c r="F9" s="135" t="s">
        <v>169</v>
      </c>
      <c r="G9" s="135"/>
      <c r="H9" s="135"/>
      <c r="I9" s="135"/>
      <c r="J9" s="135"/>
      <c r="K9" s="135"/>
      <c r="L9" s="135"/>
      <c r="M9" s="135"/>
      <c r="N9" s="135"/>
      <c r="O9" s="135"/>
      <c r="P9" s="135"/>
      <c r="Q9" s="82"/>
      <c r="R9" s="120"/>
    </row>
    <row r="10" spans="2:18" ht="14.45" customHeight="1" x14ac:dyDescent="0.25">
      <c r="B10" s="126"/>
      <c r="C10" s="130"/>
      <c r="D10" s="138"/>
      <c r="E10" s="71"/>
      <c r="F10" s="135" t="s">
        <v>168</v>
      </c>
      <c r="G10" s="135"/>
      <c r="H10" s="136"/>
      <c r="I10" s="71"/>
      <c r="J10" s="135" t="s">
        <v>170</v>
      </c>
      <c r="K10" s="135"/>
      <c r="L10" s="136"/>
      <c r="M10" s="71"/>
      <c r="N10" s="70"/>
      <c r="O10" s="135" t="s">
        <v>171</v>
      </c>
      <c r="P10" s="135"/>
      <c r="Q10" s="83"/>
      <c r="R10" s="120"/>
    </row>
    <row r="11" spans="2:18" ht="93.75" customHeight="1" thickBot="1" x14ac:dyDescent="0.3">
      <c r="B11" s="127"/>
      <c r="C11" s="131"/>
      <c r="D11" s="139"/>
      <c r="E11" s="62" t="s">
        <v>164</v>
      </c>
      <c r="F11" s="38" t="s">
        <v>161</v>
      </c>
      <c r="G11" s="65" t="s">
        <v>172</v>
      </c>
      <c r="H11" s="11" t="s">
        <v>174</v>
      </c>
      <c r="I11" s="63" t="str">
        <f>E11</f>
        <v>численность прикрепленного населения</v>
      </c>
      <c r="J11" s="42" t="s">
        <v>161</v>
      </c>
      <c r="K11" s="65" t="s">
        <v>172</v>
      </c>
      <c r="L11" s="11" t="s">
        <v>174</v>
      </c>
      <c r="M11" s="63" t="str">
        <f>E11</f>
        <v>численность прикрепленного населения</v>
      </c>
      <c r="N11" s="11" t="s">
        <v>161</v>
      </c>
      <c r="O11" s="65" t="s">
        <v>172</v>
      </c>
      <c r="P11" s="72" t="s">
        <v>174</v>
      </c>
      <c r="Q11" s="63" t="str">
        <f>M11</f>
        <v>численность прикрепленного населения</v>
      </c>
      <c r="R11" s="121"/>
    </row>
    <row r="12" spans="2:18" s="56" customFormat="1" ht="12" x14ac:dyDescent="0.3">
      <c r="B12" s="52">
        <v>1</v>
      </c>
      <c r="C12" s="53">
        <v>2</v>
      </c>
      <c r="D12" s="53">
        <v>3</v>
      </c>
      <c r="E12" s="53">
        <v>4</v>
      </c>
      <c r="F12" s="53"/>
      <c r="G12" s="53">
        <v>4</v>
      </c>
      <c r="H12" s="54">
        <v>5</v>
      </c>
      <c r="I12" s="54">
        <v>7</v>
      </c>
      <c r="J12" s="54"/>
      <c r="K12" s="54">
        <v>6</v>
      </c>
      <c r="L12" s="54">
        <v>7</v>
      </c>
      <c r="M12" s="54">
        <v>10</v>
      </c>
      <c r="N12" s="54"/>
      <c r="O12" s="54">
        <v>8</v>
      </c>
      <c r="P12" s="73">
        <v>9</v>
      </c>
      <c r="Q12" s="54">
        <v>12</v>
      </c>
      <c r="R12" s="55">
        <v>10</v>
      </c>
    </row>
    <row r="13" spans="2:18" ht="25.5" x14ac:dyDescent="0.25">
      <c r="B13" s="27">
        <v>1</v>
      </c>
      <c r="C13" s="12" t="s">
        <v>5</v>
      </c>
      <c r="D13" s="57">
        <v>2</v>
      </c>
      <c r="E13" s="13">
        <f>E14</f>
        <v>543</v>
      </c>
      <c r="F13" s="39" t="s">
        <v>162</v>
      </c>
      <c r="G13" s="66" t="s">
        <v>162</v>
      </c>
      <c r="H13" s="14">
        <f>H14</f>
        <v>705.5</v>
      </c>
      <c r="I13" s="15">
        <f>I15</f>
        <v>1015</v>
      </c>
      <c r="J13" s="43"/>
      <c r="K13" s="48" t="s">
        <v>162</v>
      </c>
      <c r="L13" s="14">
        <v>755.28</v>
      </c>
      <c r="M13" s="16">
        <v>0</v>
      </c>
      <c r="N13" s="14"/>
      <c r="O13" s="48" t="s">
        <v>162</v>
      </c>
      <c r="P13" s="74">
        <v>0</v>
      </c>
      <c r="Q13" s="15">
        <f t="shared" ref="Q13:Q60" si="0">E13+I13+M13</f>
        <v>1558</v>
      </c>
      <c r="R13" s="17">
        <f t="shared" ref="R13:R46" si="1">H13+L13+P13</f>
        <v>1460.78</v>
      </c>
    </row>
    <row r="14" spans="2:18" s="18" customFormat="1" x14ac:dyDescent="0.25">
      <c r="B14" s="19">
        <v>1</v>
      </c>
      <c r="C14" s="20" t="s">
        <v>23</v>
      </c>
      <c r="D14" s="58" t="s">
        <v>162</v>
      </c>
      <c r="E14" s="21">
        <v>543</v>
      </c>
      <c r="F14" s="40">
        <v>957.2</v>
      </c>
      <c r="G14" s="67">
        <f>ROUND(H14/F14,6)</f>
        <v>0.73704599999999998</v>
      </c>
      <c r="H14" s="22">
        <v>705.5</v>
      </c>
      <c r="I14" s="24">
        <v>0</v>
      </c>
      <c r="J14" s="44">
        <v>1516.4</v>
      </c>
      <c r="K14" s="24">
        <f>ROUND(L14/J14,4)</f>
        <v>0</v>
      </c>
      <c r="L14" s="24">
        <v>0</v>
      </c>
      <c r="M14" s="24">
        <v>0</v>
      </c>
      <c r="N14" s="22">
        <v>1702.8</v>
      </c>
      <c r="O14" s="24">
        <f>ROUND(P14/N14,4)</f>
        <v>0</v>
      </c>
      <c r="P14" s="75">
        <v>0</v>
      </c>
      <c r="Q14" s="23">
        <f t="shared" si="0"/>
        <v>543</v>
      </c>
      <c r="R14" s="25">
        <f t="shared" si="1"/>
        <v>705.5</v>
      </c>
    </row>
    <row r="15" spans="2:18" s="18" customFormat="1" x14ac:dyDescent="0.25">
      <c r="B15" s="19">
        <v>2</v>
      </c>
      <c r="C15" s="20" t="s">
        <v>24</v>
      </c>
      <c r="D15" s="58" t="s">
        <v>162</v>
      </c>
      <c r="E15" s="30">
        <v>0</v>
      </c>
      <c r="F15" s="40">
        <v>957.2</v>
      </c>
      <c r="G15" s="67" t="s">
        <v>162</v>
      </c>
      <c r="H15" s="24">
        <v>0</v>
      </c>
      <c r="I15" s="23">
        <v>1015</v>
      </c>
      <c r="J15" s="44">
        <v>1516.4</v>
      </c>
      <c r="K15" s="68">
        <f>ROUND(L15/J15,6)</f>
        <v>0.49807400000000002</v>
      </c>
      <c r="L15" s="22">
        <v>755.28</v>
      </c>
      <c r="M15" s="24">
        <v>0</v>
      </c>
      <c r="N15" s="22">
        <v>1702.8</v>
      </c>
      <c r="O15" s="24">
        <f>ROUND(P15/N15,4)</f>
        <v>0</v>
      </c>
      <c r="P15" s="75">
        <v>0</v>
      </c>
      <c r="Q15" s="23">
        <f t="shared" si="0"/>
        <v>1015</v>
      </c>
      <c r="R15" s="25">
        <f t="shared" si="1"/>
        <v>755.28</v>
      </c>
    </row>
    <row r="16" spans="2:18" ht="25.5" x14ac:dyDescent="0.25">
      <c r="B16" s="27">
        <f>B13+1</f>
        <v>2</v>
      </c>
      <c r="C16" s="12" t="s">
        <v>6</v>
      </c>
      <c r="D16" s="57">
        <v>13</v>
      </c>
      <c r="E16" s="13">
        <f>SUM(E17:E29)</f>
        <v>5303</v>
      </c>
      <c r="F16" s="40" t="s">
        <v>162</v>
      </c>
      <c r="G16" s="67" t="s">
        <v>162</v>
      </c>
      <c r="H16" s="14">
        <f>SUM(H17:H29)</f>
        <v>7055</v>
      </c>
      <c r="I16" s="15">
        <f>SUM(I17:I29)</f>
        <v>2491</v>
      </c>
      <c r="J16" s="43">
        <v>1516.4</v>
      </c>
      <c r="K16" s="48" t="s">
        <v>162</v>
      </c>
      <c r="L16" s="14">
        <v>1252.5999999999999</v>
      </c>
      <c r="M16" s="15">
        <f>SUM(M17:M29)</f>
        <v>1587</v>
      </c>
      <c r="N16" s="14">
        <v>1702.8</v>
      </c>
      <c r="O16" s="48" t="s">
        <v>162</v>
      </c>
      <c r="P16" s="76">
        <v>897.85</v>
      </c>
      <c r="Q16" s="15">
        <f t="shared" si="0"/>
        <v>9381</v>
      </c>
      <c r="R16" s="17">
        <f t="shared" si="1"/>
        <v>9205.4500000000007</v>
      </c>
    </row>
    <row r="17" spans="2:18" s="18" customFormat="1" x14ac:dyDescent="0.25">
      <c r="B17" s="19">
        <v>1</v>
      </c>
      <c r="C17" s="20" t="s">
        <v>25</v>
      </c>
      <c r="D17" s="58" t="s">
        <v>162</v>
      </c>
      <c r="E17" s="21">
        <v>697</v>
      </c>
      <c r="F17" s="40">
        <v>957.2</v>
      </c>
      <c r="G17" s="69">
        <f t="shared" ref="G17:G18" si="2">ROUND(H17/F17,6)</f>
        <v>0.73704599999999998</v>
      </c>
      <c r="H17" s="22">
        <v>705.5</v>
      </c>
      <c r="I17" s="24">
        <v>0</v>
      </c>
      <c r="J17" s="44">
        <v>1516.4</v>
      </c>
      <c r="K17" s="24">
        <f t="shared" ref="K17:K80" si="3">ROUND(L17/J17,4)</f>
        <v>0</v>
      </c>
      <c r="L17" s="26">
        <v>0</v>
      </c>
      <c r="M17" s="24">
        <v>0</v>
      </c>
      <c r="N17" s="22">
        <v>1702.8</v>
      </c>
      <c r="O17" s="24">
        <f t="shared" ref="O17:O29" si="4">ROUND(P17/N17,4)</f>
        <v>0</v>
      </c>
      <c r="P17" s="77">
        <v>0</v>
      </c>
      <c r="Q17" s="23">
        <f t="shared" si="0"/>
        <v>697</v>
      </c>
      <c r="R17" s="25">
        <f t="shared" si="1"/>
        <v>705.5</v>
      </c>
    </row>
    <row r="18" spans="2:18" s="18" customFormat="1" x14ac:dyDescent="0.25">
      <c r="B18" s="19">
        <v>2</v>
      </c>
      <c r="C18" s="20" t="s">
        <v>26</v>
      </c>
      <c r="D18" s="58" t="s">
        <v>162</v>
      </c>
      <c r="E18" s="21">
        <v>437</v>
      </c>
      <c r="F18" s="40">
        <v>957.2</v>
      </c>
      <c r="G18" s="69">
        <f t="shared" si="2"/>
        <v>0.73704599999999998</v>
      </c>
      <c r="H18" s="22">
        <v>705.5</v>
      </c>
      <c r="I18" s="24">
        <v>0</v>
      </c>
      <c r="J18" s="44">
        <v>1516.4</v>
      </c>
      <c r="K18" s="24">
        <f t="shared" si="3"/>
        <v>0</v>
      </c>
      <c r="L18" s="26">
        <v>0</v>
      </c>
      <c r="M18" s="24">
        <v>0</v>
      </c>
      <c r="N18" s="22">
        <v>1702.8</v>
      </c>
      <c r="O18" s="24">
        <f t="shared" si="4"/>
        <v>0</v>
      </c>
      <c r="P18" s="77">
        <v>0</v>
      </c>
      <c r="Q18" s="23">
        <f t="shared" si="0"/>
        <v>437</v>
      </c>
      <c r="R18" s="25">
        <f t="shared" si="1"/>
        <v>705.5</v>
      </c>
    </row>
    <row r="19" spans="2:18" s="18" customFormat="1" x14ac:dyDescent="0.25">
      <c r="B19" s="19">
        <v>3</v>
      </c>
      <c r="C19" s="20" t="s">
        <v>27</v>
      </c>
      <c r="D19" s="58" t="s">
        <v>162</v>
      </c>
      <c r="E19" s="30">
        <v>0</v>
      </c>
      <c r="F19" s="40">
        <v>957.2</v>
      </c>
      <c r="G19" s="67" t="s">
        <v>162</v>
      </c>
      <c r="H19" s="26">
        <v>0</v>
      </c>
      <c r="I19" s="23">
        <v>1375</v>
      </c>
      <c r="J19" s="44">
        <v>1516.4</v>
      </c>
      <c r="K19" s="68">
        <f>ROUND(L19/J19,6)</f>
        <v>0.413018</v>
      </c>
      <c r="L19" s="22">
        <v>626.29999999999995</v>
      </c>
      <c r="M19" s="24">
        <v>0</v>
      </c>
      <c r="N19" s="22">
        <v>1702.8</v>
      </c>
      <c r="O19" s="24">
        <f t="shared" si="4"/>
        <v>0</v>
      </c>
      <c r="P19" s="77">
        <v>0</v>
      </c>
      <c r="Q19" s="23">
        <f t="shared" si="0"/>
        <v>1375</v>
      </c>
      <c r="R19" s="25">
        <f t="shared" si="1"/>
        <v>626.29999999999995</v>
      </c>
    </row>
    <row r="20" spans="2:18" s="18" customFormat="1" x14ac:dyDescent="0.25">
      <c r="B20" s="19">
        <v>4</v>
      </c>
      <c r="C20" s="20" t="s">
        <v>28</v>
      </c>
      <c r="D20" s="58" t="s">
        <v>162</v>
      </c>
      <c r="E20" s="30">
        <v>0</v>
      </c>
      <c r="F20" s="40">
        <v>957.2</v>
      </c>
      <c r="G20" s="67" t="s">
        <v>162</v>
      </c>
      <c r="H20" s="26">
        <v>0</v>
      </c>
      <c r="I20" s="24">
        <v>0</v>
      </c>
      <c r="J20" s="44">
        <v>1516.4</v>
      </c>
      <c r="K20" s="24">
        <f t="shared" si="3"/>
        <v>0</v>
      </c>
      <c r="L20" s="26">
        <v>0</v>
      </c>
      <c r="M20" s="23">
        <v>1587</v>
      </c>
      <c r="N20" s="22">
        <v>1702.8</v>
      </c>
      <c r="O20" s="68">
        <f>ROUND(P20/N20,6)</f>
        <v>0.52727900000000005</v>
      </c>
      <c r="P20" s="78">
        <v>897.84999999999991</v>
      </c>
      <c r="Q20" s="23">
        <f t="shared" si="0"/>
        <v>1587</v>
      </c>
      <c r="R20" s="25">
        <f t="shared" si="1"/>
        <v>897.84999999999991</v>
      </c>
    </row>
    <row r="21" spans="2:18" s="18" customFormat="1" x14ac:dyDescent="0.25">
      <c r="B21" s="19">
        <v>5</v>
      </c>
      <c r="C21" s="20" t="s">
        <v>29</v>
      </c>
      <c r="D21" s="58" t="s">
        <v>162</v>
      </c>
      <c r="E21" s="30">
        <v>0</v>
      </c>
      <c r="F21" s="40">
        <v>957.2</v>
      </c>
      <c r="G21" s="67" t="s">
        <v>162</v>
      </c>
      <c r="H21" s="26">
        <v>0</v>
      </c>
      <c r="I21" s="23">
        <v>1116</v>
      </c>
      <c r="J21" s="44">
        <v>1516.4</v>
      </c>
      <c r="K21" s="68">
        <f>ROUND(L21/J21,6)</f>
        <v>0.413018</v>
      </c>
      <c r="L21" s="22">
        <v>626.29999999999995</v>
      </c>
      <c r="M21" s="24">
        <v>0</v>
      </c>
      <c r="N21" s="22">
        <v>1702.8</v>
      </c>
      <c r="O21" s="24">
        <f t="shared" si="4"/>
        <v>0</v>
      </c>
      <c r="P21" s="77">
        <v>0</v>
      </c>
      <c r="Q21" s="23">
        <f t="shared" si="0"/>
        <v>1116</v>
      </c>
      <c r="R21" s="25">
        <f t="shared" si="1"/>
        <v>626.29999999999995</v>
      </c>
    </row>
    <row r="22" spans="2:18" s="18" customFormat="1" x14ac:dyDescent="0.25">
      <c r="B22" s="19">
        <v>6</v>
      </c>
      <c r="C22" s="20" t="s">
        <v>30</v>
      </c>
      <c r="D22" s="58" t="s">
        <v>162</v>
      </c>
      <c r="E22" s="21">
        <v>258</v>
      </c>
      <c r="F22" s="40">
        <v>957.2</v>
      </c>
      <c r="G22" s="69">
        <f t="shared" ref="G22:G29" si="5">ROUND(H22/F22,6)</f>
        <v>0.73704599999999998</v>
      </c>
      <c r="H22" s="22">
        <v>705.5</v>
      </c>
      <c r="I22" s="24">
        <v>0</v>
      </c>
      <c r="J22" s="44">
        <v>1516.4</v>
      </c>
      <c r="K22" s="24">
        <f t="shared" si="3"/>
        <v>0</v>
      </c>
      <c r="L22" s="26">
        <v>0</v>
      </c>
      <c r="M22" s="24">
        <v>0</v>
      </c>
      <c r="N22" s="22">
        <v>1702.8</v>
      </c>
      <c r="O22" s="24">
        <f t="shared" si="4"/>
        <v>0</v>
      </c>
      <c r="P22" s="77">
        <v>0</v>
      </c>
      <c r="Q22" s="23">
        <f t="shared" si="0"/>
        <v>258</v>
      </c>
      <c r="R22" s="25">
        <f t="shared" si="1"/>
        <v>705.5</v>
      </c>
    </row>
    <row r="23" spans="2:18" s="18" customFormat="1" x14ac:dyDescent="0.25">
      <c r="B23" s="19">
        <v>7</v>
      </c>
      <c r="C23" s="20" t="s">
        <v>31</v>
      </c>
      <c r="D23" s="58" t="s">
        <v>162</v>
      </c>
      <c r="E23" s="21">
        <v>785</v>
      </c>
      <c r="F23" s="40">
        <v>957.2</v>
      </c>
      <c r="G23" s="69">
        <f t="shared" si="5"/>
        <v>0.73704599999999998</v>
      </c>
      <c r="H23" s="22">
        <v>705.5</v>
      </c>
      <c r="I23" s="24">
        <v>0</v>
      </c>
      <c r="J23" s="44">
        <v>1516.4</v>
      </c>
      <c r="K23" s="24">
        <f t="shared" si="3"/>
        <v>0</v>
      </c>
      <c r="L23" s="26">
        <v>0</v>
      </c>
      <c r="M23" s="24">
        <v>0</v>
      </c>
      <c r="N23" s="22">
        <v>1702.8</v>
      </c>
      <c r="O23" s="24">
        <f t="shared" si="4"/>
        <v>0</v>
      </c>
      <c r="P23" s="77">
        <v>0</v>
      </c>
      <c r="Q23" s="23">
        <f t="shared" si="0"/>
        <v>785</v>
      </c>
      <c r="R23" s="25">
        <f t="shared" si="1"/>
        <v>705.5</v>
      </c>
    </row>
    <row r="24" spans="2:18" s="18" customFormat="1" x14ac:dyDescent="0.25">
      <c r="B24" s="19">
        <v>8</v>
      </c>
      <c r="C24" s="20" t="s">
        <v>32</v>
      </c>
      <c r="D24" s="58" t="s">
        <v>162</v>
      </c>
      <c r="E24" s="21">
        <v>480</v>
      </c>
      <c r="F24" s="40">
        <v>957.2</v>
      </c>
      <c r="G24" s="69">
        <f t="shared" si="5"/>
        <v>0.73704599999999998</v>
      </c>
      <c r="H24" s="22">
        <v>705.5</v>
      </c>
      <c r="I24" s="24">
        <v>0</v>
      </c>
      <c r="J24" s="44">
        <v>1516.4</v>
      </c>
      <c r="K24" s="24">
        <f t="shared" si="3"/>
        <v>0</v>
      </c>
      <c r="L24" s="26">
        <v>0</v>
      </c>
      <c r="M24" s="24">
        <v>0</v>
      </c>
      <c r="N24" s="22">
        <v>1702.8</v>
      </c>
      <c r="O24" s="24">
        <f t="shared" si="4"/>
        <v>0</v>
      </c>
      <c r="P24" s="77">
        <v>0</v>
      </c>
      <c r="Q24" s="23">
        <f t="shared" si="0"/>
        <v>480</v>
      </c>
      <c r="R24" s="25">
        <f t="shared" si="1"/>
        <v>705.5</v>
      </c>
    </row>
    <row r="25" spans="2:18" s="18" customFormat="1" x14ac:dyDescent="0.25">
      <c r="B25" s="19">
        <v>9</v>
      </c>
      <c r="C25" s="20" t="s">
        <v>33</v>
      </c>
      <c r="D25" s="58" t="s">
        <v>162</v>
      </c>
      <c r="E25" s="21">
        <v>601</v>
      </c>
      <c r="F25" s="40">
        <v>957.2</v>
      </c>
      <c r="G25" s="69">
        <f t="shared" si="5"/>
        <v>0.73704599999999998</v>
      </c>
      <c r="H25" s="22">
        <v>705.5</v>
      </c>
      <c r="I25" s="24">
        <v>0</v>
      </c>
      <c r="J25" s="44">
        <v>1516.4</v>
      </c>
      <c r="K25" s="24">
        <f t="shared" si="3"/>
        <v>0</v>
      </c>
      <c r="L25" s="26">
        <v>0</v>
      </c>
      <c r="M25" s="24">
        <v>0</v>
      </c>
      <c r="N25" s="22">
        <v>1702.8</v>
      </c>
      <c r="O25" s="24">
        <f t="shared" si="4"/>
        <v>0</v>
      </c>
      <c r="P25" s="77">
        <v>0</v>
      </c>
      <c r="Q25" s="23">
        <f t="shared" si="0"/>
        <v>601</v>
      </c>
      <c r="R25" s="25">
        <f t="shared" si="1"/>
        <v>705.5</v>
      </c>
    </row>
    <row r="26" spans="2:18" s="18" customFormat="1" x14ac:dyDescent="0.25">
      <c r="B26" s="19">
        <v>10</v>
      </c>
      <c r="C26" s="20" t="s">
        <v>34</v>
      </c>
      <c r="D26" s="58" t="s">
        <v>162</v>
      </c>
      <c r="E26" s="21">
        <v>421</v>
      </c>
      <c r="F26" s="40">
        <v>957.2</v>
      </c>
      <c r="G26" s="69">
        <f t="shared" si="5"/>
        <v>0.73704599999999998</v>
      </c>
      <c r="H26" s="22">
        <v>705.5</v>
      </c>
      <c r="I26" s="24">
        <v>0</v>
      </c>
      <c r="J26" s="44">
        <v>1516.4</v>
      </c>
      <c r="K26" s="24">
        <f t="shared" si="3"/>
        <v>0</v>
      </c>
      <c r="L26" s="26">
        <v>0</v>
      </c>
      <c r="M26" s="24">
        <v>0</v>
      </c>
      <c r="N26" s="22">
        <v>1702.8</v>
      </c>
      <c r="O26" s="24">
        <f t="shared" si="4"/>
        <v>0</v>
      </c>
      <c r="P26" s="77">
        <v>0</v>
      </c>
      <c r="Q26" s="23">
        <f t="shared" si="0"/>
        <v>421</v>
      </c>
      <c r="R26" s="25">
        <f t="shared" si="1"/>
        <v>705.5</v>
      </c>
    </row>
    <row r="27" spans="2:18" s="18" customFormat="1" x14ac:dyDescent="0.25">
      <c r="B27" s="19">
        <v>11</v>
      </c>
      <c r="C27" s="20" t="s">
        <v>35</v>
      </c>
      <c r="D27" s="58" t="s">
        <v>162</v>
      </c>
      <c r="E27" s="21">
        <v>432</v>
      </c>
      <c r="F27" s="40">
        <v>957.2</v>
      </c>
      <c r="G27" s="69">
        <f t="shared" si="5"/>
        <v>0.73704599999999998</v>
      </c>
      <c r="H27" s="22">
        <v>705.5</v>
      </c>
      <c r="I27" s="24">
        <v>0</v>
      </c>
      <c r="J27" s="44">
        <v>1516.4</v>
      </c>
      <c r="K27" s="24">
        <f t="shared" si="3"/>
        <v>0</v>
      </c>
      <c r="L27" s="26">
        <v>0</v>
      </c>
      <c r="M27" s="24">
        <v>0</v>
      </c>
      <c r="N27" s="22">
        <v>1702.8</v>
      </c>
      <c r="O27" s="24">
        <f t="shared" si="4"/>
        <v>0</v>
      </c>
      <c r="P27" s="77">
        <v>0</v>
      </c>
      <c r="Q27" s="23">
        <f t="shared" si="0"/>
        <v>432</v>
      </c>
      <c r="R27" s="25">
        <f t="shared" si="1"/>
        <v>705.5</v>
      </c>
    </row>
    <row r="28" spans="2:18" s="18" customFormat="1" x14ac:dyDescent="0.25">
      <c r="B28" s="19">
        <v>12</v>
      </c>
      <c r="C28" s="20" t="s">
        <v>36</v>
      </c>
      <c r="D28" s="58" t="s">
        <v>162</v>
      </c>
      <c r="E28" s="21">
        <v>478</v>
      </c>
      <c r="F28" s="40">
        <v>957.2</v>
      </c>
      <c r="G28" s="69">
        <f t="shared" si="5"/>
        <v>0.73704599999999998</v>
      </c>
      <c r="H28" s="22">
        <v>705.5</v>
      </c>
      <c r="I28" s="24">
        <v>0</v>
      </c>
      <c r="J28" s="44">
        <v>1516.4</v>
      </c>
      <c r="K28" s="24">
        <f t="shared" si="3"/>
        <v>0</v>
      </c>
      <c r="L28" s="26">
        <v>0</v>
      </c>
      <c r="M28" s="24">
        <v>0</v>
      </c>
      <c r="N28" s="22">
        <v>1702.8</v>
      </c>
      <c r="O28" s="24">
        <f t="shared" si="4"/>
        <v>0</v>
      </c>
      <c r="P28" s="77">
        <v>0</v>
      </c>
      <c r="Q28" s="23">
        <f t="shared" si="0"/>
        <v>478</v>
      </c>
      <c r="R28" s="25">
        <f t="shared" si="1"/>
        <v>705.5</v>
      </c>
    </row>
    <row r="29" spans="2:18" s="18" customFormat="1" x14ac:dyDescent="0.25">
      <c r="B29" s="19">
        <v>13</v>
      </c>
      <c r="C29" s="20" t="s">
        <v>37</v>
      </c>
      <c r="D29" s="58" t="s">
        <v>162</v>
      </c>
      <c r="E29" s="21">
        <v>714</v>
      </c>
      <c r="F29" s="40">
        <v>957.2</v>
      </c>
      <c r="G29" s="69">
        <f t="shared" si="5"/>
        <v>0.73704599999999998</v>
      </c>
      <c r="H29" s="22">
        <v>705.5</v>
      </c>
      <c r="I29" s="24">
        <v>0</v>
      </c>
      <c r="J29" s="44">
        <v>1516.4</v>
      </c>
      <c r="K29" s="24">
        <f t="shared" si="3"/>
        <v>0</v>
      </c>
      <c r="L29" s="26">
        <v>0</v>
      </c>
      <c r="M29" s="24">
        <v>0</v>
      </c>
      <c r="N29" s="22">
        <v>1702.8</v>
      </c>
      <c r="O29" s="24">
        <f t="shared" si="4"/>
        <v>0</v>
      </c>
      <c r="P29" s="77">
        <v>0</v>
      </c>
      <c r="Q29" s="23">
        <f t="shared" si="0"/>
        <v>714</v>
      </c>
      <c r="R29" s="25">
        <f t="shared" si="1"/>
        <v>705.5</v>
      </c>
    </row>
    <row r="30" spans="2:18" ht="25.5" x14ac:dyDescent="0.25">
      <c r="B30" s="27">
        <f>B16+1</f>
        <v>3</v>
      </c>
      <c r="C30" s="12" t="s">
        <v>7</v>
      </c>
      <c r="D30" s="118">
        <v>7</v>
      </c>
      <c r="E30" s="13">
        <f>SUM(E31:E35)</f>
        <v>3088</v>
      </c>
      <c r="F30" s="40" t="s">
        <v>162</v>
      </c>
      <c r="G30" s="67" t="s">
        <v>162</v>
      </c>
      <c r="H30" s="115">
        <f>SUM(H31:H37)</f>
        <v>3739.8500000000004</v>
      </c>
      <c r="I30" s="16">
        <v>0</v>
      </c>
      <c r="J30" s="43">
        <v>1516.4</v>
      </c>
      <c r="K30" s="98" t="s">
        <v>162</v>
      </c>
      <c r="L30" s="117">
        <f>SUM(L31:L37)</f>
        <v>589.47</v>
      </c>
      <c r="M30" s="16">
        <v>0</v>
      </c>
      <c r="N30" s="14">
        <v>1702.8</v>
      </c>
      <c r="O30" s="48" t="s">
        <v>162</v>
      </c>
      <c r="P30" s="74">
        <v>0</v>
      </c>
      <c r="Q30" s="15">
        <f t="shared" si="0"/>
        <v>3088</v>
      </c>
      <c r="R30" s="116">
        <f>SUM(R31:R37)</f>
        <v>4329.3200000000006</v>
      </c>
    </row>
    <row r="31" spans="2:18" s="18" customFormat="1" x14ac:dyDescent="0.25">
      <c r="B31" s="19">
        <v>1</v>
      </c>
      <c r="C31" s="20" t="s">
        <v>38</v>
      </c>
      <c r="D31" s="58" t="s">
        <v>162</v>
      </c>
      <c r="E31" s="21">
        <v>828</v>
      </c>
      <c r="F31" s="40">
        <v>957.2</v>
      </c>
      <c r="G31" s="69">
        <f t="shared" ref="G31:G36" si="6">ROUND(H31/F31,6)</f>
        <v>0.73704599999999998</v>
      </c>
      <c r="H31" s="22">
        <v>705.5</v>
      </c>
      <c r="I31" s="24">
        <v>0</v>
      </c>
      <c r="J31" s="44">
        <v>1516.4</v>
      </c>
      <c r="K31" s="24">
        <f t="shared" si="3"/>
        <v>0</v>
      </c>
      <c r="L31" s="24">
        <v>0</v>
      </c>
      <c r="M31" s="24">
        <v>0</v>
      </c>
      <c r="N31" s="22">
        <v>1702.8</v>
      </c>
      <c r="O31" s="24">
        <f>ROUND(P31/N31,4)</f>
        <v>0</v>
      </c>
      <c r="P31" s="75">
        <v>0</v>
      </c>
      <c r="Q31" s="23">
        <f t="shared" si="0"/>
        <v>828</v>
      </c>
      <c r="R31" s="25">
        <f t="shared" si="1"/>
        <v>705.5</v>
      </c>
    </row>
    <row r="32" spans="2:18" s="18" customFormat="1" x14ac:dyDescent="0.25">
      <c r="B32" s="19">
        <v>2</v>
      </c>
      <c r="C32" s="20" t="s">
        <v>39</v>
      </c>
      <c r="D32" s="58" t="s">
        <v>162</v>
      </c>
      <c r="E32" s="21">
        <v>574</v>
      </c>
      <c r="F32" s="40">
        <v>957.2</v>
      </c>
      <c r="G32" s="69">
        <f t="shared" si="6"/>
        <v>0.73704599999999998</v>
      </c>
      <c r="H32" s="22">
        <v>705.5</v>
      </c>
      <c r="I32" s="24">
        <v>0</v>
      </c>
      <c r="J32" s="44">
        <v>1516.4</v>
      </c>
      <c r="K32" s="24">
        <f t="shared" si="3"/>
        <v>0</v>
      </c>
      <c r="L32" s="24">
        <v>0</v>
      </c>
      <c r="M32" s="24">
        <v>0</v>
      </c>
      <c r="N32" s="22">
        <v>1702.8</v>
      </c>
      <c r="O32" s="24">
        <f>ROUND(P32/N32,4)</f>
        <v>0</v>
      </c>
      <c r="P32" s="75">
        <v>0</v>
      </c>
      <c r="Q32" s="23">
        <f t="shared" si="0"/>
        <v>574</v>
      </c>
      <c r="R32" s="25">
        <f t="shared" si="1"/>
        <v>705.5</v>
      </c>
    </row>
    <row r="33" spans="2:19" s="18" customFormat="1" x14ac:dyDescent="0.25">
      <c r="B33" s="19">
        <v>3</v>
      </c>
      <c r="C33" s="20" t="s">
        <v>40</v>
      </c>
      <c r="D33" s="58" t="s">
        <v>162</v>
      </c>
      <c r="E33" s="21">
        <v>559</v>
      </c>
      <c r="F33" s="40">
        <v>957.2</v>
      </c>
      <c r="G33" s="69">
        <f t="shared" si="6"/>
        <v>0.73704599999999998</v>
      </c>
      <c r="H33" s="22">
        <v>705.5</v>
      </c>
      <c r="I33" s="24">
        <v>0</v>
      </c>
      <c r="J33" s="44">
        <v>1516.4</v>
      </c>
      <c r="K33" s="24">
        <f t="shared" si="3"/>
        <v>0</v>
      </c>
      <c r="L33" s="24">
        <v>0</v>
      </c>
      <c r="M33" s="24">
        <v>0</v>
      </c>
      <c r="N33" s="22">
        <v>1702.8</v>
      </c>
      <c r="O33" s="24">
        <f>ROUND(P33/N33,4)</f>
        <v>0</v>
      </c>
      <c r="P33" s="75">
        <v>0</v>
      </c>
      <c r="Q33" s="23">
        <f t="shared" si="0"/>
        <v>559</v>
      </c>
      <c r="R33" s="25">
        <f t="shared" si="1"/>
        <v>705.5</v>
      </c>
    </row>
    <row r="34" spans="2:19" s="18" customFormat="1" x14ac:dyDescent="0.25">
      <c r="B34" s="19">
        <v>4</v>
      </c>
      <c r="C34" s="20" t="s">
        <v>41</v>
      </c>
      <c r="D34" s="58" t="s">
        <v>162</v>
      </c>
      <c r="E34" s="21">
        <v>601</v>
      </c>
      <c r="F34" s="40">
        <v>957.2</v>
      </c>
      <c r="G34" s="69">
        <f t="shared" si="6"/>
        <v>0.73704599999999998</v>
      </c>
      <c r="H34" s="22">
        <v>705.5</v>
      </c>
      <c r="I34" s="24">
        <v>0</v>
      </c>
      <c r="J34" s="44">
        <v>1516.4</v>
      </c>
      <c r="K34" s="24">
        <f t="shared" si="3"/>
        <v>0</v>
      </c>
      <c r="L34" s="24">
        <v>0</v>
      </c>
      <c r="M34" s="24">
        <v>0</v>
      </c>
      <c r="N34" s="22">
        <v>1702.8</v>
      </c>
      <c r="O34" s="24">
        <f>ROUND(P34/N34,4)</f>
        <v>0</v>
      </c>
      <c r="P34" s="75">
        <v>0</v>
      </c>
      <c r="Q34" s="23">
        <f t="shared" si="0"/>
        <v>601</v>
      </c>
      <c r="R34" s="25">
        <f t="shared" si="1"/>
        <v>705.5</v>
      </c>
    </row>
    <row r="35" spans="2:19" s="18" customFormat="1" x14ac:dyDescent="0.25">
      <c r="B35" s="19">
        <v>5</v>
      </c>
      <c r="C35" s="20" t="s">
        <v>42</v>
      </c>
      <c r="D35" s="58" t="s">
        <v>162</v>
      </c>
      <c r="E35" s="21">
        <v>526</v>
      </c>
      <c r="F35" s="40">
        <v>957.2</v>
      </c>
      <c r="G35" s="69">
        <f t="shared" si="6"/>
        <v>0.46756199999999998</v>
      </c>
      <c r="H35" s="22">
        <v>447.55</v>
      </c>
      <c r="I35" s="24">
        <v>0</v>
      </c>
      <c r="J35" s="44">
        <v>1516.4</v>
      </c>
      <c r="K35" s="24">
        <f t="shared" si="3"/>
        <v>0</v>
      </c>
      <c r="L35" s="24">
        <v>0</v>
      </c>
      <c r="M35" s="24">
        <v>0</v>
      </c>
      <c r="N35" s="22">
        <v>1702.8</v>
      </c>
      <c r="O35" s="24">
        <f>ROUND(P35/N35,4)</f>
        <v>0</v>
      </c>
      <c r="P35" s="75">
        <v>0</v>
      </c>
      <c r="Q35" s="23">
        <f t="shared" si="0"/>
        <v>526</v>
      </c>
      <c r="R35" s="25">
        <f t="shared" si="1"/>
        <v>447.55</v>
      </c>
    </row>
    <row r="36" spans="2:19" s="99" customFormat="1" x14ac:dyDescent="0.25">
      <c r="B36" s="100">
        <v>6</v>
      </c>
      <c r="C36" s="101" t="s">
        <v>176</v>
      </c>
      <c r="D36" s="102" t="s">
        <v>162</v>
      </c>
      <c r="E36" s="103"/>
      <c r="F36" s="104">
        <v>957.2</v>
      </c>
      <c r="G36" s="105">
        <f t="shared" si="6"/>
        <v>0.49132900000000002</v>
      </c>
      <c r="H36" s="106">
        <v>470.29999999999995</v>
      </c>
      <c r="I36" s="107"/>
      <c r="J36" s="108">
        <v>1516.4</v>
      </c>
      <c r="K36" s="109">
        <f t="shared" si="3"/>
        <v>0</v>
      </c>
      <c r="L36" s="107"/>
      <c r="M36" s="107"/>
      <c r="N36" s="106"/>
      <c r="O36" s="107"/>
      <c r="P36" s="110"/>
      <c r="Q36" s="111"/>
      <c r="R36" s="112">
        <f t="shared" si="1"/>
        <v>470.29999999999995</v>
      </c>
    </row>
    <row r="37" spans="2:19" s="99" customFormat="1" x14ac:dyDescent="0.25">
      <c r="B37" s="100">
        <v>7</v>
      </c>
      <c r="C37" s="101" t="s">
        <v>177</v>
      </c>
      <c r="D37" s="102" t="s">
        <v>162</v>
      </c>
      <c r="E37" s="103"/>
      <c r="F37" s="104">
        <v>957.2</v>
      </c>
      <c r="G37" s="105"/>
      <c r="H37" s="106"/>
      <c r="I37" s="107"/>
      <c r="J37" s="108">
        <v>1516.4</v>
      </c>
      <c r="K37" s="113">
        <f>ROUND(L37/J37,4)</f>
        <v>0.38869999999999999</v>
      </c>
      <c r="L37" s="114">
        <v>589.47</v>
      </c>
      <c r="M37" s="107"/>
      <c r="N37" s="106"/>
      <c r="O37" s="107"/>
      <c r="P37" s="110"/>
      <c r="Q37" s="111"/>
      <c r="R37" s="112">
        <f t="shared" si="1"/>
        <v>589.47</v>
      </c>
    </row>
    <row r="38" spans="2:19" ht="25.5" x14ac:dyDescent="0.25">
      <c r="B38" s="27">
        <f>B30+1</f>
        <v>4</v>
      </c>
      <c r="C38" s="12" t="s">
        <v>8</v>
      </c>
      <c r="D38" s="57">
        <v>16</v>
      </c>
      <c r="E38" s="13">
        <f>SUM(E39:E54)</f>
        <v>3922</v>
      </c>
      <c r="F38" s="40" t="s">
        <v>162</v>
      </c>
      <c r="G38" s="67" t="s">
        <v>162</v>
      </c>
      <c r="H38" s="14">
        <f>SUM(H39:H54)</f>
        <v>4035.6800000000003</v>
      </c>
      <c r="I38" s="15">
        <f>SUM(I39:I54)</f>
        <v>9292</v>
      </c>
      <c r="J38" s="43">
        <v>1516.4</v>
      </c>
      <c r="K38" s="48" t="s">
        <v>162</v>
      </c>
      <c r="L38" s="14">
        <v>5526.31</v>
      </c>
      <c r="M38" s="15">
        <f>SUM(M39:M54)</f>
        <v>1503</v>
      </c>
      <c r="N38" s="14">
        <v>1702.8</v>
      </c>
      <c r="O38" s="48" t="s">
        <v>162</v>
      </c>
      <c r="P38" s="76">
        <v>897.84999999999991</v>
      </c>
      <c r="Q38" s="15">
        <f t="shared" si="0"/>
        <v>14717</v>
      </c>
      <c r="R38" s="17">
        <f t="shared" si="1"/>
        <v>10459.840000000002</v>
      </c>
      <c r="S38" s="6"/>
    </row>
    <row r="39" spans="2:19" s="18" customFormat="1" x14ac:dyDescent="0.25">
      <c r="B39" s="19">
        <v>1</v>
      </c>
      <c r="C39" s="20" t="s">
        <v>44</v>
      </c>
      <c r="D39" s="58" t="s">
        <v>162</v>
      </c>
      <c r="E39" s="21">
        <v>880</v>
      </c>
      <c r="F39" s="40">
        <v>957.2</v>
      </c>
      <c r="G39" s="69">
        <f>ROUND(H39/F39,6)</f>
        <v>0.73704599999999998</v>
      </c>
      <c r="H39" s="22">
        <v>705.5</v>
      </c>
      <c r="I39" s="24">
        <v>0</v>
      </c>
      <c r="J39" s="44">
        <v>1516.4</v>
      </c>
      <c r="K39" s="24">
        <f t="shared" si="3"/>
        <v>0</v>
      </c>
      <c r="L39" s="26">
        <v>0</v>
      </c>
      <c r="M39" s="24">
        <v>0</v>
      </c>
      <c r="N39" s="22">
        <v>1702.8</v>
      </c>
      <c r="O39" s="24">
        <f t="shared" ref="O39:O54" si="7">ROUND(P39/N39,4)</f>
        <v>0</v>
      </c>
      <c r="P39" s="77">
        <v>0</v>
      </c>
      <c r="Q39" s="23">
        <f t="shared" si="0"/>
        <v>880</v>
      </c>
      <c r="R39" s="25">
        <f t="shared" si="1"/>
        <v>705.5</v>
      </c>
      <c r="S39" s="29"/>
    </row>
    <row r="40" spans="2:19" s="18" customFormat="1" x14ac:dyDescent="0.25">
      <c r="B40" s="19">
        <v>2</v>
      </c>
      <c r="C40" s="20" t="s">
        <v>45</v>
      </c>
      <c r="D40" s="58" t="s">
        <v>162</v>
      </c>
      <c r="E40" s="30">
        <v>0</v>
      </c>
      <c r="F40" s="40">
        <v>957.2</v>
      </c>
      <c r="G40" s="67" t="s">
        <v>162</v>
      </c>
      <c r="H40" s="26">
        <v>0</v>
      </c>
      <c r="I40" s="23">
        <v>1269</v>
      </c>
      <c r="J40" s="44">
        <v>1516.4</v>
      </c>
      <c r="K40" s="68">
        <f>ROUND(L40/J40,6)</f>
        <v>0.583125</v>
      </c>
      <c r="L40" s="22">
        <v>884.24999999999989</v>
      </c>
      <c r="M40" s="24">
        <v>0</v>
      </c>
      <c r="N40" s="22">
        <v>1702.8</v>
      </c>
      <c r="O40" s="24">
        <f t="shared" si="7"/>
        <v>0</v>
      </c>
      <c r="P40" s="77">
        <v>0</v>
      </c>
      <c r="Q40" s="23">
        <f t="shared" si="0"/>
        <v>1269</v>
      </c>
      <c r="R40" s="25">
        <f t="shared" si="1"/>
        <v>884.24999999999989</v>
      </c>
      <c r="S40" s="29"/>
    </row>
    <row r="41" spans="2:19" s="18" customFormat="1" x14ac:dyDescent="0.25">
      <c r="B41" s="19">
        <v>3</v>
      </c>
      <c r="C41" s="20" t="s">
        <v>46</v>
      </c>
      <c r="D41" s="58" t="s">
        <v>162</v>
      </c>
      <c r="E41" s="30">
        <v>0</v>
      </c>
      <c r="F41" s="40">
        <v>957.2</v>
      </c>
      <c r="G41" s="67" t="s">
        <v>162</v>
      </c>
      <c r="H41" s="26">
        <v>0</v>
      </c>
      <c r="I41" s="23">
        <v>981</v>
      </c>
      <c r="J41" s="44">
        <v>1516.4</v>
      </c>
      <c r="K41" s="68">
        <f t="shared" ref="K41:K43" si="8">ROUND(L41/J41,6)</f>
        <v>0.413018</v>
      </c>
      <c r="L41" s="22">
        <v>626.29999999999995</v>
      </c>
      <c r="M41" s="24">
        <v>0</v>
      </c>
      <c r="N41" s="22">
        <v>1702.8</v>
      </c>
      <c r="O41" s="24">
        <f t="shared" si="7"/>
        <v>0</v>
      </c>
      <c r="P41" s="77">
        <v>0</v>
      </c>
      <c r="Q41" s="23">
        <f t="shared" si="0"/>
        <v>981</v>
      </c>
      <c r="R41" s="25">
        <f t="shared" si="1"/>
        <v>626.29999999999995</v>
      </c>
      <c r="S41" s="29"/>
    </row>
    <row r="42" spans="2:19" s="18" customFormat="1" x14ac:dyDescent="0.25">
      <c r="B42" s="19">
        <v>4</v>
      </c>
      <c r="C42" s="20" t="s">
        <v>47</v>
      </c>
      <c r="D42" s="58" t="s">
        <v>162</v>
      </c>
      <c r="E42" s="30">
        <v>0</v>
      </c>
      <c r="F42" s="40">
        <v>957.2</v>
      </c>
      <c r="G42" s="67" t="s">
        <v>162</v>
      </c>
      <c r="H42" s="26">
        <v>0</v>
      </c>
      <c r="I42" s="23">
        <v>1111</v>
      </c>
      <c r="J42" s="44">
        <v>1516.4</v>
      </c>
      <c r="K42" s="68">
        <f t="shared" si="8"/>
        <v>0.413018</v>
      </c>
      <c r="L42" s="22">
        <v>626.29999999999995</v>
      </c>
      <c r="M42" s="24">
        <v>0</v>
      </c>
      <c r="N42" s="22">
        <v>1702.8</v>
      </c>
      <c r="O42" s="24">
        <f t="shared" si="7"/>
        <v>0</v>
      </c>
      <c r="P42" s="77">
        <v>0</v>
      </c>
      <c r="Q42" s="23">
        <f t="shared" si="0"/>
        <v>1111</v>
      </c>
      <c r="R42" s="25">
        <f t="shared" si="1"/>
        <v>626.29999999999995</v>
      </c>
      <c r="S42" s="29"/>
    </row>
    <row r="43" spans="2:19" s="18" customFormat="1" x14ac:dyDescent="0.25">
      <c r="B43" s="19">
        <v>5</v>
      </c>
      <c r="C43" s="20" t="s">
        <v>48</v>
      </c>
      <c r="D43" s="58" t="s">
        <v>162</v>
      </c>
      <c r="E43" s="30">
        <v>0</v>
      </c>
      <c r="F43" s="40">
        <v>957.2</v>
      </c>
      <c r="G43" s="67" t="s">
        <v>162</v>
      </c>
      <c r="H43" s="26">
        <v>0</v>
      </c>
      <c r="I43" s="23">
        <v>968</v>
      </c>
      <c r="J43" s="44">
        <v>1516.4</v>
      </c>
      <c r="K43" s="68">
        <f t="shared" si="8"/>
        <v>0.413018</v>
      </c>
      <c r="L43" s="22">
        <v>626.29999999999995</v>
      </c>
      <c r="M43" s="24">
        <v>0</v>
      </c>
      <c r="N43" s="22">
        <v>1702.8</v>
      </c>
      <c r="O43" s="24">
        <f t="shared" si="7"/>
        <v>0</v>
      </c>
      <c r="P43" s="77">
        <v>0</v>
      </c>
      <c r="Q43" s="23">
        <f t="shared" si="0"/>
        <v>968</v>
      </c>
      <c r="R43" s="25">
        <f t="shared" si="1"/>
        <v>626.29999999999995</v>
      </c>
      <c r="S43" s="29"/>
    </row>
    <row r="44" spans="2:19" s="18" customFormat="1" x14ac:dyDescent="0.25">
      <c r="B44" s="19">
        <v>6</v>
      </c>
      <c r="C44" s="20" t="s">
        <v>49</v>
      </c>
      <c r="D44" s="58" t="s">
        <v>162</v>
      </c>
      <c r="E44" s="21">
        <v>552</v>
      </c>
      <c r="F44" s="40">
        <v>957.2</v>
      </c>
      <c r="G44" s="69">
        <f t="shared" ref="G44:G46" si="9">ROUND(H44/F44,6)</f>
        <v>0.73704599999999998</v>
      </c>
      <c r="H44" s="22">
        <v>705.5</v>
      </c>
      <c r="I44" s="24">
        <v>0</v>
      </c>
      <c r="J44" s="44">
        <v>1516.4</v>
      </c>
      <c r="K44" s="24">
        <f t="shared" si="3"/>
        <v>0</v>
      </c>
      <c r="L44" s="26">
        <v>0</v>
      </c>
      <c r="M44" s="24">
        <v>0</v>
      </c>
      <c r="N44" s="22">
        <v>1702.8</v>
      </c>
      <c r="O44" s="24">
        <f t="shared" si="7"/>
        <v>0</v>
      </c>
      <c r="P44" s="77">
        <v>0</v>
      </c>
      <c r="Q44" s="23">
        <f t="shared" si="0"/>
        <v>552</v>
      </c>
      <c r="R44" s="25">
        <f t="shared" si="1"/>
        <v>705.5</v>
      </c>
      <c r="S44" s="29"/>
    </row>
    <row r="45" spans="2:19" s="18" customFormat="1" x14ac:dyDescent="0.25">
      <c r="B45" s="19">
        <v>7</v>
      </c>
      <c r="C45" s="20" t="s">
        <v>50</v>
      </c>
      <c r="D45" s="58" t="s">
        <v>162</v>
      </c>
      <c r="E45" s="21">
        <v>421</v>
      </c>
      <c r="F45" s="40">
        <v>957.2</v>
      </c>
      <c r="G45" s="69">
        <f t="shared" si="9"/>
        <v>0.46756199999999998</v>
      </c>
      <c r="H45" s="22">
        <v>447.55</v>
      </c>
      <c r="I45" s="24">
        <v>0</v>
      </c>
      <c r="J45" s="44">
        <v>1516.4</v>
      </c>
      <c r="K45" s="24">
        <f t="shared" si="3"/>
        <v>0</v>
      </c>
      <c r="L45" s="26">
        <v>0</v>
      </c>
      <c r="M45" s="24">
        <v>0</v>
      </c>
      <c r="N45" s="22">
        <v>1702.8</v>
      </c>
      <c r="O45" s="24">
        <f t="shared" si="7"/>
        <v>0</v>
      </c>
      <c r="P45" s="77">
        <v>0</v>
      </c>
      <c r="Q45" s="23">
        <f t="shared" si="0"/>
        <v>421</v>
      </c>
      <c r="R45" s="25">
        <f t="shared" si="1"/>
        <v>447.55</v>
      </c>
      <c r="S45" s="29"/>
    </row>
    <row r="46" spans="2:19" s="18" customFormat="1" x14ac:dyDescent="0.25">
      <c r="B46" s="19">
        <v>8</v>
      </c>
      <c r="C46" s="20" t="s">
        <v>51</v>
      </c>
      <c r="D46" s="58" t="s">
        <v>162</v>
      </c>
      <c r="E46" s="21">
        <v>667</v>
      </c>
      <c r="F46" s="40">
        <v>957.2</v>
      </c>
      <c r="G46" s="69">
        <f t="shared" si="9"/>
        <v>0.33282499999999998</v>
      </c>
      <c r="H46" s="22">
        <v>318.58000000000004</v>
      </c>
      <c r="I46" s="24">
        <v>0</v>
      </c>
      <c r="J46" s="44">
        <v>1516.4</v>
      </c>
      <c r="K46" s="24">
        <f t="shared" si="3"/>
        <v>0</v>
      </c>
      <c r="L46" s="26">
        <v>0</v>
      </c>
      <c r="M46" s="24">
        <v>0</v>
      </c>
      <c r="N46" s="22">
        <v>1702.8</v>
      </c>
      <c r="O46" s="24">
        <f t="shared" si="7"/>
        <v>0</v>
      </c>
      <c r="P46" s="77">
        <v>0</v>
      </c>
      <c r="Q46" s="23">
        <f t="shared" si="0"/>
        <v>667</v>
      </c>
      <c r="R46" s="25">
        <f t="shared" si="1"/>
        <v>318.58000000000004</v>
      </c>
      <c r="S46" s="29"/>
    </row>
    <row r="47" spans="2:19" s="18" customFormat="1" x14ac:dyDescent="0.25">
      <c r="B47" s="19">
        <v>9</v>
      </c>
      <c r="C47" s="20" t="s">
        <v>52</v>
      </c>
      <c r="D47" s="58" t="s">
        <v>162</v>
      </c>
      <c r="E47" s="30">
        <v>0</v>
      </c>
      <c r="F47" s="40">
        <v>957.2</v>
      </c>
      <c r="G47" s="67" t="s">
        <v>162</v>
      </c>
      <c r="H47" s="26">
        <v>0</v>
      </c>
      <c r="I47" s="23">
        <v>1419</v>
      </c>
      <c r="J47" s="44">
        <v>1516.4</v>
      </c>
      <c r="K47" s="68">
        <f t="shared" ref="K47:K49" si="10">ROUND(L47/J47,6)</f>
        <v>0.413018</v>
      </c>
      <c r="L47" s="22">
        <v>626.29999999999995</v>
      </c>
      <c r="M47" s="24">
        <v>0</v>
      </c>
      <c r="N47" s="22">
        <v>1702.8</v>
      </c>
      <c r="O47" s="24">
        <f t="shared" si="7"/>
        <v>0</v>
      </c>
      <c r="P47" s="77">
        <v>0</v>
      </c>
      <c r="Q47" s="23">
        <f t="shared" si="0"/>
        <v>1419</v>
      </c>
      <c r="R47" s="25">
        <f t="shared" ref="R47:R78" si="11">H47+L47+P47</f>
        <v>626.29999999999995</v>
      </c>
      <c r="S47" s="29"/>
    </row>
    <row r="48" spans="2:19" s="18" customFormat="1" x14ac:dyDescent="0.25">
      <c r="B48" s="19">
        <v>10</v>
      </c>
      <c r="C48" s="20" t="s">
        <v>53</v>
      </c>
      <c r="D48" s="58" t="s">
        <v>162</v>
      </c>
      <c r="E48" s="30">
        <v>0</v>
      </c>
      <c r="F48" s="40">
        <v>957.2</v>
      </c>
      <c r="G48" s="67" t="s">
        <v>162</v>
      </c>
      <c r="H48" s="26">
        <v>0</v>
      </c>
      <c r="I48" s="23">
        <v>1069</v>
      </c>
      <c r="J48" s="44">
        <v>1516.4</v>
      </c>
      <c r="K48" s="68">
        <f t="shared" si="10"/>
        <v>0.49807400000000002</v>
      </c>
      <c r="L48" s="22">
        <v>755.28</v>
      </c>
      <c r="M48" s="24">
        <v>0</v>
      </c>
      <c r="N48" s="22">
        <v>1702.8</v>
      </c>
      <c r="O48" s="24">
        <f t="shared" si="7"/>
        <v>0</v>
      </c>
      <c r="P48" s="77">
        <v>0</v>
      </c>
      <c r="Q48" s="23">
        <f t="shared" si="0"/>
        <v>1069</v>
      </c>
      <c r="R48" s="25">
        <f t="shared" si="11"/>
        <v>755.28</v>
      </c>
      <c r="S48" s="29"/>
    </row>
    <row r="49" spans="2:19" s="18" customFormat="1" x14ac:dyDescent="0.25">
      <c r="B49" s="19">
        <v>11</v>
      </c>
      <c r="C49" s="20" t="s">
        <v>54</v>
      </c>
      <c r="D49" s="58" t="s">
        <v>162</v>
      </c>
      <c r="E49" s="30">
        <v>0</v>
      </c>
      <c r="F49" s="40">
        <v>957.2</v>
      </c>
      <c r="G49" s="67" t="s">
        <v>162</v>
      </c>
      <c r="H49" s="26">
        <v>0</v>
      </c>
      <c r="I49" s="23">
        <v>1130</v>
      </c>
      <c r="J49" s="44">
        <v>1516.4</v>
      </c>
      <c r="K49" s="68">
        <f t="shared" si="10"/>
        <v>0.413018</v>
      </c>
      <c r="L49" s="22">
        <v>626.29999999999995</v>
      </c>
      <c r="M49" s="24">
        <v>0</v>
      </c>
      <c r="N49" s="22">
        <v>1702.8</v>
      </c>
      <c r="O49" s="24">
        <f t="shared" si="7"/>
        <v>0</v>
      </c>
      <c r="P49" s="77">
        <v>0</v>
      </c>
      <c r="Q49" s="23">
        <f t="shared" si="0"/>
        <v>1130</v>
      </c>
      <c r="R49" s="25">
        <f t="shared" si="11"/>
        <v>626.29999999999995</v>
      </c>
      <c r="S49" s="29"/>
    </row>
    <row r="50" spans="2:19" s="18" customFormat="1" x14ac:dyDescent="0.25">
      <c r="B50" s="19">
        <v>12</v>
      </c>
      <c r="C50" s="20" t="s">
        <v>55</v>
      </c>
      <c r="D50" s="58" t="s">
        <v>162</v>
      </c>
      <c r="E50" s="30">
        <v>0</v>
      </c>
      <c r="F50" s="40">
        <v>957.2</v>
      </c>
      <c r="G50" s="67" t="s">
        <v>162</v>
      </c>
      <c r="H50" s="26">
        <v>0</v>
      </c>
      <c r="I50" s="24">
        <v>0</v>
      </c>
      <c r="J50" s="44">
        <v>1516.4</v>
      </c>
      <c r="K50" s="24">
        <f t="shared" si="3"/>
        <v>0</v>
      </c>
      <c r="L50" s="26">
        <v>0</v>
      </c>
      <c r="M50" s="23">
        <v>1503</v>
      </c>
      <c r="N50" s="22">
        <v>1702.8</v>
      </c>
      <c r="O50" s="68">
        <f>ROUND(P50/N50,6)</f>
        <v>0.52727900000000005</v>
      </c>
      <c r="P50" s="78">
        <v>897.84999999999991</v>
      </c>
      <c r="Q50" s="23">
        <f t="shared" si="0"/>
        <v>1503</v>
      </c>
      <c r="R50" s="25">
        <f t="shared" si="11"/>
        <v>897.84999999999991</v>
      </c>
      <c r="S50" s="29"/>
    </row>
    <row r="51" spans="2:19" s="18" customFormat="1" x14ac:dyDescent="0.25">
      <c r="B51" s="19">
        <v>13</v>
      </c>
      <c r="C51" s="20" t="s">
        <v>56</v>
      </c>
      <c r="D51" s="58" t="s">
        <v>162</v>
      </c>
      <c r="E51" s="21">
        <v>234</v>
      </c>
      <c r="F51" s="40">
        <v>957.2</v>
      </c>
      <c r="G51" s="69">
        <f t="shared" ref="G51:G53" si="12">ROUND(H51/F51,6)</f>
        <v>0.73704599999999998</v>
      </c>
      <c r="H51" s="22">
        <v>705.5</v>
      </c>
      <c r="I51" s="24">
        <v>0</v>
      </c>
      <c r="J51" s="44">
        <v>1516.4</v>
      </c>
      <c r="K51" s="24">
        <f t="shared" si="3"/>
        <v>0</v>
      </c>
      <c r="L51" s="26">
        <v>0</v>
      </c>
      <c r="M51" s="24">
        <v>0</v>
      </c>
      <c r="N51" s="22">
        <v>1702.8</v>
      </c>
      <c r="O51" s="24">
        <f t="shared" si="7"/>
        <v>0</v>
      </c>
      <c r="P51" s="77">
        <v>0</v>
      </c>
      <c r="Q51" s="23">
        <f t="shared" si="0"/>
        <v>234</v>
      </c>
      <c r="R51" s="25">
        <f t="shared" si="11"/>
        <v>705.5</v>
      </c>
      <c r="S51" s="29"/>
    </row>
    <row r="52" spans="2:19" s="18" customFormat="1" x14ac:dyDescent="0.25">
      <c r="B52" s="19">
        <v>14</v>
      </c>
      <c r="C52" s="20" t="s">
        <v>57</v>
      </c>
      <c r="D52" s="58" t="s">
        <v>162</v>
      </c>
      <c r="E52" s="21">
        <v>361</v>
      </c>
      <c r="F52" s="40">
        <v>957.2</v>
      </c>
      <c r="G52" s="69">
        <f t="shared" si="12"/>
        <v>0.73704599999999998</v>
      </c>
      <c r="H52" s="22">
        <v>705.5</v>
      </c>
      <c r="I52" s="24">
        <v>0</v>
      </c>
      <c r="J52" s="44">
        <v>1516.4</v>
      </c>
      <c r="K52" s="24">
        <f t="shared" si="3"/>
        <v>0</v>
      </c>
      <c r="L52" s="26">
        <v>0</v>
      </c>
      <c r="M52" s="24">
        <v>0</v>
      </c>
      <c r="N52" s="22">
        <v>1702.8</v>
      </c>
      <c r="O52" s="24">
        <f t="shared" si="7"/>
        <v>0</v>
      </c>
      <c r="P52" s="77">
        <v>0</v>
      </c>
      <c r="Q52" s="23">
        <f t="shared" si="0"/>
        <v>361</v>
      </c>
      <c r="R52" s="25">
        <f t="shared" si="11"/>
        <v>705.5</v>
      </c>
      <c r="S52" s="29"/>
    </row>
    <row r="53" spans="2:19" s="18" customFormat="1" x14ac:dyDescent="0.25">
      <c r="B53" s="19">
        <v>15</v>
      </c>
      <c r="C53" s="20" t="s">
        <v>58</v>
      </c>
      <c r="D53" s="58" t="s">
        <v>162</v>
      </c>
      <c r="E53" s="21">
        <v>807</v>
      </c>
      <c r="F53" s="40">
        <v>957.2</v>
      </c>
      <c r="G53" s="69">
        <f t="shared" si="12"/>
        <v>0.46756199999999998</v>
      </c>
      <c r="H53" s="22">
        <v>447.55</v>
      </c>
      <c r="I53" s="24">
        <v>0</v>
      </c>
      <c r="J53" s="44">
        <v>1516.4</v>
      </c>
      <c r="K53" s="24">
        <f t="shared" si="3"/>
        <v>0</v>
      </c>
      <c r="L53" s="26">
        <v>0</v>
      </c>
      <c r="M53" s="24">
        <v>0</v>
      </c>
      <c r="N53" s="22">
        <v>1702.8</v>
      </c>
      <c r="O53" s="24">
        <f t="shared" si="7"/>
        <v>0</v>
      </c>
      <c r="P53" s="77">
        <v>0</v>
      </c>
      <c r="Q53" s="23">
        <f t="shared" si="0"/>
        <v>807</v>
      </c>
      <c r="R53" s="25">
        <f t="shared" si="11"/>
        <v>447.55</v>
      </c>
      <c r="S53" s="29"/>
    </row>
    <row r="54" spans="2:19" s="18" customFormat="1" x14ac:dyDescent="0.25">
      <c r="B54" s="19">
        <v>16</v>
      </c>
      <c r="C54" s="20" t="s">
        <v>59</v>
      </c>
      <c r="D54" s="58" t="s">
        <v>162</v>
      </c>
      <c r="E54" s="30">
        <v>0</v>
      </c>
      <c r="F54" s="40">
        <v>957.2</v>
      </c>
      <c r="G54" s="67" t="s">
        <v>162</v>
      </c>
      <c r="H54" s="26">
        <v>0</v>
      </c>
      <c r="I54" s="23">
        <v>1345</v>
      </c>
      <c r="J54" s="44">
        <v>1516.4</v>
      </c>
      <c r="K54" s="68">
        <f>ROUND(L54/J54,6)</f>
        <v>0.49807400000000002</v>
      </c>
      <c r="L54" s="22">
        <v>755.28</v>
      </c>
      <c r="M54" s="24">
        <v>0</v>
      </c>
      <c r="N54" s="22">
        <v>1702.8</v>
      </c>
      <c r="O54" s="24">
        <f t="shared" si="7"/>
        <v>0</v>
      </c>
      <c r="P54" s="77">
        <v>0</v>
      </c>
      <c r="Q54" s="23">
        <f t="shared" si="0"/>
        <v>1345</v>
      </c>
      <c r="R54" s="25">
        <f t="shared" si="11"/>
        <v>755.28</v>
      </c>
      <c r="S54" s="29"/>
    </row>
    <row r="55" spans="2:19" s="28" customFormat="1" ht="25.5" x14ac:dyDescent="0.2">
      <c r="B55" s="27">
        <f>B38+1</f>
        <v>5</v>
      </c>
      <c r="C55" s="12" t="s">
        <v>9</v>
      </c>
      <c r="D55" s="57">
        <v>5</v>
      </c>
      <c r="E55" s="13">
        <f>SUM(E56:E60)</f>
        <v>2025</v>
      </c>
      <c r="F55" s="40" t="s">
        <v>162</v>
      </c>
      <c r="G55" s="67" t="s">
        <v>162</v>
      </c>
      <c r="H55" s="14">
        <f>SUM(H56:H60)</f>
        <v>2116.5</v>
      </c>
      <c r="I55" s="15">
        <f>SUM(I56:I60)</f>
        <v>2030</v>
      </c>
      <c r="J55" s="43">
        <v>1516.4</v>
      </c>
      <c r="K55" s="48" t="s">
        <v>162</v>
      </c>
      <c r="L55" s="14">
        <v>1510.5499999999997</v>
      </c>
      <c r="M55" s="16">
        <v>0</v>
      </c>
      <c r="N55" s="14">
        <v>1702.8</v>
      </c>
      <c r="O55" s="48" t="s">
        <v>162</v>
      </c>
      <c r="P55" s="74">
        <v>0</v>
      </c>
      <c r="Q55" s="15">
        <f t="shared" si="0"/>
        <v>4055</v>
      </c>
      <c r="R55" s="17">
        <f t="shared" si="11"/>
        <v>3627.0499999999997</v>
      </c>
    </row>
    <row r="56" spans="2:19" s="18" customFormat="1" x14ac:dyDescent="0.25">
      <c r="B56" s="19">
        <v>1</v>
      </c>
      <c r="C56" s="20" t="s">
        <v>60</v>
      </c>
      <c r="D56" s="58" t="s">
        <v>162</v>
      </c>
      <c r="E56" s="21">
        <v>804</v>
      </c>
      <c r="F56" s="40">
        <v>957.2</v>
      </c>
      <c r="G56" s="69">
        <f t="shared" ref="G56:G57" si="13">ROUND(H56/F56,6)</f>
        <v>0.73704599999999998</v>
      </c>
      <c r="H56" s="22">
        <v>705.5</v>
      </c>
      <c r="I56" s="24">
        <v>0</v>
      </c>
      <c r="J56" s="44">
        <v>1516.4</v>
      </c>
      <c r="K56" s="24">
        <f t="shared" si="3"/>
        <v>0</v>
      </c>
      <c r="L56" s="26">
        <v>0</v>
      </c>
      <c r="M56" s="24">
        <v>0</v>
      </c>
      <c r="N56" s="22">
        <v>1702.8</v>
      </c>
      <c r="O56" s="24">
        <f>ROUND(P56/N56,4)</f>
        <v>0</v>
      </c>
      <c r="P56" s="75">
        <v>0</v>
      </c>
      <c r="Q56" s="23">
        <f t="shared" si="0"/>
        <v>804</v>
      </c>
      <c r="R56" s="25">
        <f t="shared" si="11"/>
        <v>705.5</v>
      </c>
    </row>
    <row r="57" spans="2:19" s="18" customFormat="1" x14ac:dyDescent="0.25">
      <c r="B57" s="19">
        <v>2</v>
      </c>
      <c r="C57" s="20" t="s">
        <v>61</v>
      </c>
      <c r="D57" s="58" t="s">
        <v>162</v>
      </c>
      <c r="E57" s="21">
        <v>578</v>
      </c>
      <c r="F57" s="40">
        <v>957.2</v>
      </c>
      <c r="G57" s="69">
        <f t="shared" si="13"/>
        <v>0.73704599999999998</v>
      </c>
      <c r="H57" s="22">
        <v>705.5</v>
      </c>
      <c r="I57" s="24">
        <v>0</v>
      </c>
      <c r="J57" s="44">
        <v>1516.4</v>
      </c>
      <c r="K57" s="24">
        <f t="shared" si="3"/>
        <v>0</v>
      </c>
      <c r="L57" s="26">
        <v>0</v>
      </c>
      <c r="M57" s="24">
        <v>0</v>
      </c>
      <c r="N57" s="22">
        <v>1702.8</v>
      </c>
      <c r="O57" s="24">
        <f>ROUND(P57/N57,4)</f>
        <v>0</v>
      </c>
      <c r="P57" s="75">
        <v>0</v>
      </c>
      <c r="Q57" s="23">
        <f t="shared" si="0"/>
        <v>578</v>
      </c>
      <c r="R57" s="25">
        <f t="shared" si="11"/>
        <v>705.5</v>
      </c>
    </row>
    <row r="58" spans="2:19" s="18" customFormat="1" x14ac:dyDescent="0.25">
      <c r="B58" s="19">
        <v>3</v>
      </c>
      <c r="C58" s="20" t="s">
        <v>62</v>
      </c>
      <c r="D58" s="58" t="s">
        <v>162</v>
      </c>
      <c r="E58" s="30">
        <v>0</v>
      </c>
      <c r="F58" s="40">
        <v>957.2</v>
      </c>
      <c r="G58" s="67" t="s">
        <v>162</v>
      </c>
      <c r="H58" s="26">
        <v>0</v>
      </c>
      <c r="I58" s="23">
        <v>1068</v>
      </c>
      <c r="J58" s="44">
        <v>1516.4</v>
      </c>
      <c r="K58" s="68">
        <f>ROUND(L58/J58,6)</f>
        <v>0.583125</v>
      </c>
      <c r="L58" s="22">
        <v>884.24999999999989</v>
      </c>
      <c r="M58" s="24">
        <v>0</v>
      </c>
      <c r="N58" s="22">
        <v>1702.8</v>
      </c>
      <c r="O58" s="24">
        <f>ROUND(P58/N58,4)</f>
        <v>0</v>
      </c>
      <c r="P58" s="75">
        <v>0</v>
      </c>
      <c r="Q58" s="23">
        <f t="shared" si="0"/>
        <v>1068</v>
      </c>
      <c r="R58" s="25">
        <f t="shared" si="11"/>
        <v>884.24999999999989</v>
      </c>
    </row>
    <row r="59" spans="2:19" s="18" customFormat="1" x14ac:dyDescent="0.25">
      <c r="B59" s="19">
        <v>4</v>
      </c>
      <c r="C59" s="20" t="s">
        <v>63</v>
      </c>
      <c r="D59" s="58" t="s">
        <v>162</v>
      </c>
      <c r="E59" s="21">
        <v>643</v>
      </c>
      <c r="F59" s="40">
        <v>957.2</v>
      </c>
      <c r="G59" s="69">
        <f>ROUND(H59/F59,6)</f>
        <v>0.73704599999999998</v>
      </c>
      <c r="H59" s="22">
        <v>705.5</v>
      </c>
      <c r="I59" s="24">
        <v>0</v>
      </c>
      <c r="J59" s="44">
        <v>1516.4</v>
      </c>
      <c r="K59" s="24">
        <f t="shared" si="3"/>
        <v>0</v>
      </c>
      <c r="L59" s="26">
        <v>0</v>
      </c>
      <c r="M59" s="24">
        <v>0</v>
      </c>
      <c r="N59" s="22">
        <v>1702.8</v>
      </c>
      <c r="O59" s="24">
        <f>ROUND(P59/N59,4)</f>
        <v>0</v>
      </c>
      <c r="P59" s="75">
        <v>0</v>
      </c>
      <c r="Q59" s="23">
        <f t="shared" si="0"/>
        <v>643</v>
      </c>
      <c r="R59" s="25">
        <f t="shared" si="11"/>
        <v>705.5</v>
      </c>
    </row>
    <row r="60" spans="2:19" s="18" customFormat="1" x14ac:dyDescent="0.25">
      <c r="B60" s="19">
        <v>5</v>
      </c>
      <c r="C60" s="20" t="s">
        <v>64</v>
      </c>
      <c r="D60" s="58" t="s">
        <v>162</v>
      </c>
      <c r="E60" s="30">
        <v>0</v>
      </c>
      <c r="F60" s="40">
        <v>957.2</v>
      </c>
      <c r="G60" s="67" t="s">
        <v>162</v>
      </c>
      <c r="H60" s="26">
        <v>0</v>
      </c>
      <c r="I60" s="23">
        <v>962</v>
      </c>
      <c r="J60" s="44">
        <v>1516.4</v>
      </c>
      <c r="K60" s="68">
        <f>ROUND(L60/J60,6)</f>
        <v>0.413018</v>
      </c>
      <c r="L60" s="22">
        <v>626.29999999999995</v>
      </c>
      <c r="M60" s="24">
        <v>0</v>
      </c>
      <c r="N60" s="22">
        <v>1702.8</v>
      </c>
      <c r="O60" s="24">
        <f>ROUND(P60/N60,4)</f>
        <v>0</v>
      </c>
      <c r="P60" s="75">
        <v>0</v>
      </c>
      <c r="Q60" s="23">
        <f t="shared" si="0"/>
        <v>962</v>
      </c>
      <c r="R60" s="25">
        <f t="shared" si="11"/>
        <v>626.29999999999995</v>
      </c>
    </row>
    <row r="61" spans="2:19" s="28" customFormat="1" ht="25.5" x14ac:dyDescent="0.2">
      <c r="B61" s="27">
        <f>B55+1</f>
        <v>6</v>
      </c>
      <c r="C61" s="12" t="s">
        <v>10</v>
      </c>
      <c r="D61" s="57">
        <v>12</v>
      </c>
      <c r="E61" s="13">
        <f>SUM(E62:E73)</f>
        <v>6363</v>
      </c>
      <c r="F61" s="40" t="s">
        <v>162</v>
      </c>
      <c r="G61" s="67" t="s">
        <v>162</v>
      </c>
      <c r="H61" s="14">
        <f>SUM(H62:H73)</f>
        <v>8079.08</v>
      </c>
      <c r="I61" s="16">
        <v>0</v>
      </c>
      <c r="J61" s="43">
        <v>1516.4</v>
      </c>
      <c r="K61" s="16">
        <f t="shared" si="3"/>
        <v>0</v>
      </c>
      <c r="L61" s="16">
        <v>0</v>
      </c>
      <c r="M61" s="16">
        <v>0</v>
      </c>
      <c r="N61" s="14">
        <v>1702.8</v>
      </c>
      <c r="O61" s="48" t="s">
        <v>162</v>
      </c>
      <c r="P61" s="74">
        <v>0</v>
      </c>
      <c r="Q61" s="15">
        <f>SUM(Q62:Q73)</f>
        <v>6363</v>
      </c>
      <c r="R61" s="17">
        <f t="shared" si="11"/>
        <v>8079.08</v>
      </c>
    </row>
    <row r="62" spans="2:19" s="18" customFormat="1" x14ac:dyDescent="0.25">
      <c r="B62" s="19">
        <v>1</v>
      </c>
      <c r="C62" s="20" t="s">
        <v>65</v>
      </c>
      <c r="D62" s="58" t="s">
        <v>162</v>
      </c>
      <c r="E62" s="21">
        <v>548</v>
      </c>
      <c r="F62" s="40">
        <v>957.2</v>
      </c>
      <c r="G62" s="69">
        <f t="shared" ref="G62:G73" si="14">ROUND(H62/F62,6)</f>
        <v>0.73704599999999998</v>
      </c>
      <c r="H62" s="22">
        <v>705.5</v>
      </c>
      <c r="I62" s="24">
        <v>0</v>
      </c>
      <c r="J62" s="44">
        <v>1516.4</v>
      </c>
      <c r="K62" s="24">
        <f t="shared" si="3"/>
        <v>0</v>
      </c>
      <c r="L62" s="24">
        <v>0</v>
      </c>
      <c r="M62" s="24">
        <v>0</v>
      </c>
      <c r="N62" s="22">
        <v>1702.8</v>
      </c>
      <c r="O62" s="24">
        <f t="shared" ref="O62:O73" si="15">ROUND(P62/N62,4)</f>
        <v>0</v>
      </c>
      <c r="P62" s="75">
        <v>0</v>
      </c>
      <c r="Q62" s="23">
        <f t="shared" ref="Q62:Q93" si="16">E62+I62+M62</f>
        <v>548</v>
      </c>
      <c r="R62" s="25">
        <f t="shared" si="11"/>
        <v>705.5</v>
      </c>
    </row>
    <row r="63" spans="2:19" s="18" customFormat="1" x14ac:dyDescent="0.25">
      <c r="B63" s="19">
        <v>2</v>
      </c>
      <c r="C63" s="20" t="s">
        <v>66</v>
      </c>
      <c r="D63" s="58" t="s">
        <v>162</v>
      </c>
      <c r="E63" s="21">
        <v>186</v>
      </c>
      <c r="F63" s="40">
        <v>957.2</v>
      </c>
      <c r="G63" s="69">
        <f t="shared" si="14"/>
        <v>0.33282499999999998</v>
      </c>
      <c r="H63" s="22">
        <v>318.58000000000004</v>
      </c>
      <c r="I63" s="24">
        <v>0</v>
      </c>
      <c r="J63" s="44">
        <v>1516.4</v>
      </c>
      <c r="K63" s="24">
        <f t="shared" si="3"/>
        <v>0</v>
      </c>
      <c r="L63" s="24">
        <v>0</v>
      </c>
      <c r="M63" s="24">
        <v>0</v>
      </c>
      <c r="N63" s="22">
        <v>1702.8</v>
      </c>
      <c r="O63" s="24">
        <f t="shared" si="15"/>
        <v>0</v>
      </c>
      <c r="P63" s="75">
        <v>0</v>
      </c>
      <c r="Q63" s="23">
        <f t="shared" si="16"/>
        <v>186</v>
      </c>
      <c r="R63" s="25">
        <f t="shared" si="11"/>
        <v>318.58000000000004</v>
      </c>
    </row>
    <row r="64" spans="2:19" s="18" customFormat="1" x14ac:dyDescent="0.25">
      <c r="B64" s="19">
        <v>3</v>
      </c>
      <c r="C64" s="20" t="s">
        <v>67</v>
      </c>
      <c r="D64" s="58" t="s">
        <v>162</v>
      </c>
      <c r="E64" s="21">
        <v>583</v>
      </c>
      <c r="F64" s="40">
        <v>957.2</v>
      </c>
      <c r="G64" s="69">
        <f t="shared" si="14"/>
        <v>0.73704599999999998</v>
      </c>
      <c r="H64" s="22">
        <v>705.5</v>
      </c>
      <c r="I64" s="24">
        <v>0</v>
      </c>
      <c r="J64" s="44">
        <v>1516.4</v>
      </c>
      <c r="K64" s="24">
        <f t="shared" si="3"/>
        <v>0</v>
      </c>
      <c r="L64" s="24">
        <v>0</v>
      </c>
      <c r="M64" s="24">
        <v>0</v>
      </c>
      <c r="N64" s="22">
        <v>1702.8</v>
      </c>
      <c r="O64" s="24">
        <f t="shared" si="15"/>
        <v>0</v>
      </c>
      <c r="P64" s="75">
        <v>0</v>
      </c>
      <c r="Q64" s="23">
        <f t="shared" si="16"/>
        <v>583</v>
      </c>
      <c r="R64" s="25">
        <f t="shared" si="11"/>
        <v>705.5</v>
      </c>
    </row>
    <row r="65" spans="2:18" s="18" customFormat="1" x14ac:dyDescent="0.25">
      <c r="B65" s="19">
        <v>4</v>
      </c>
      <c r="C65" s="20" t="s">
        <v>68</v>
      </c>
      <c r="D65" s="58" t="s">
        <v>162</v>
      </c>
      <c r="E65" s="21">
        <v>404</v>
      </c>
      <c r="F65" s="40">
        <v>957.2</v>
      </c>
      <c r="G65" s="69">
        <f t="shared" si="14"/>
        <v>0.73704599999999998</v>
      </c>
      <c r="H65" s="22">
        <v>705.5</v>
      </c>
      <c r="I65" s="24">
        <v>0</v>
      </c>
      <c r="J65" s="44">
        <v>1516.4</v>
      </c>
      <c r="K65" s="24">
        <f t="shared" si="3"/>
        <v>0</v>
      </c>
      <c r="L65" s="24">
        <v>0</v>
      </c>
      <c r="M65" s="24">
        <v>0</v>
      </c>
      <c r="N65" s="22">
        <v>1702.8</v>
      </c>
      <c r="O65" s="24">
        <f t="shared" si="15"/>
        <v>0</v>
      </c>
      <c r="P65" s="75">
        <v>0</v>
      </c>
      <c r="Q65" s="23">
        <f t="shared" si="16"/>
        <v>404</v>
      </c>
      <c r="R65" s="25">
        <f t="shared" si="11"/>
        <v>705.5</v>
      </c>
    </row>
    <row r="66" spans="2:18" s="18" customFormat="1" x14ac:dyDescent="0.25">
      <c r="B66" s="19">
        <v>5</v>
      </c>
      <c r="C66" s="20" t="s">
        <v>69</v>
      </c>
      <c r="D66" s="58" t="s">
        <v>162</v>
      </c>
      <c r="E66" s="21">
        <v>454</v>
      </c>
      <c r="F66" s="40">
        <v>957.2</v>
      </c>
      <c r="G66" s="69">
        <f t="shared" si="14"/>
        <v>0.73704599999999998</v>
      </c>
      <c r="H66" s="22">
        <v>705.5</v>
      </c>
      <c r="I66" s="24">
        <v>0</v>
      </c>
      <c r="J66" s="44">
        <v>1516.4</v>
      </c>
      <c r="K66" s="24">
        <f t="shared" si="3"/>
        <v>0</v>
      </c>
      <c r="L66" s="24">
        <v>0</v>
      </c>
      <c r="M66" s="24">
        <v>0</v>
      </c>
      <c r="N66" s="22">
        <v>1702.8</v>
      </c>
      <c r="O66" s="24">
        <f t="shared" si="15"/>
        <v>0</v>
      </c>
      <c r="P66" s="75">
        <v>0</v>
      </c>
      <c r="Q66" s="23">
        <f t="shared" si="16"/>
        <v>454</v>
      </c>
      <c r="R66" s="25">
        <f t="shared" si="11"/>
        <v>705.5</v>
      </c>
    </row>
    <row r="67" spans="2:18" s="18" customFormat="1" x14ac:dyDescent="0.25">
      <c r="B67" s="19">
        <v>6</v>
      </c>
      <c r="C67" s="20" t="s">
        <v>70</v>
      </c>
      <c r="D67" s="58" t="s">
        <v>162</v>
      </c>
      <c r="E67" s="21">
        <v>274</v>
      </c>
      <c r="F67" s="40">
        <v>957.2</v>
      </c>
      <c r="G67" s="69">
        <f t="shared" si="14"/>
        <v>0.73704599999999998</v>
      </c>
      <c r="H67" s="22">
        <v>705.5</v>
      </c>
      <c r="I67" s="24">
        <v>0</v>
      </c>
      <c r="J67" s="44">
        <v>1516.4</v>
      </c>
      <c r="K67" s="24">
        <f t="shared" si="3"/>
        <v>0</v>
      </c>
      <c r="L67" s="24">
        <v>0</v>
      </c>
      <c r="M67" s="24">
        <v>0</v>
      </c>
      <c r="N67" s="22">
        <v>1702.8</v>
      </c>
      <c r="O67" s="24">
        <f t="shared" si="15"/>
        <v>0</v>
      </c>
      <c r="P67" s="75">
        <v>0</v>
      </c>
      <c r="Q67" s="23">
        <f t="shared" si="16"/>
        <v>274</v>
      </c>
      <c r="R67" s="25">
        <f t="shared" si="11"/>
        <v>705.5</v>
      </c>
    </row>
    <row r="68" spans="2:18" s="18" customFormat="1" x14ac:dyDescent="0.25">
      <c r="B68" s="19">
        <v>7</v>
      </c>
      <c r="C68" s="20" t="s">
        <v>71</v>
      </c>
      <c r="D68" s="58" t="s">
        <v>162</v>
      </c>
      <c r="E68" s="21">
        <v>521</v>
      </c>
      <c r="F68" s="40">
        <v>957.2</v>
      </c>
      <c r="G68" s="69">
        <f t="shared" si="14"/>
        <v>0.73704599999999998</v>
      </c>
      <c r="H68" s="22">
        <v>705.5</v>
      </c>
      <c r="I68" s="24">
        <v>0</v>
      </c>
      <c r="J68" s="44">
        <v>1516.4</v>
      </c>
      <c r="K68" s="24">
        <f t="shared" si="3"/>
        <v>0</v>
      </c>
      <c r="L68" s="24">
        <v>0</v>
      </c>
      <c r="M68" s="24">
        <v>0</v>
      </c>
      <c r="N68" s="22">
        <v>1702.8</v>
      </c>
      <c r="O68" s="24">
        <f t="shared" si="15"/>
        <v>0</v>
      </c>
      <c r="P68" s="75">
        <v>0</v>
      </c>
      <c r="Q68" s="23">
        <f t="shared" si="16"/>
        <v>521</v>
      </c>
      <c r="R68" s="25">
        <f t="shared" si="11"/>
        <v>705.5</v>
      </c>
    </row>
    <row r="69" spans="2:18" s="18" customFormat="1" x14ac:dyDescent="0.25">
      <c r="B69" s="19">
        <v>8</v>
      </c>
      <c r="C69" s="20" t="s">
        <v>72</v>
      </c>
      <c r="D69" s="58" t="s">
        <v>162</v>
      </c>
      <c r="E69" s="21">
        <v>382</v>
      </c>
      <c r="F69" s="40">
        <v>957.2</v>
      </c>
      <c r="G69" s="69">
        <f t="shared" si="14"/>
        <v>0.73704599999999998</v>
      </c>
      <c r="H69" s="22">
        <v>705.5</v>
      </c>
      <c r="I69" s="24">
        <v>0</v>
      </c>
      <c r="J69" s="44">
        <v>1516.4</v>
      </c>
      <c r="K69" s="24">
        <f t="shared" si="3"/>
        <v>0</v>
      </c>
      <c r="L69" s="24">
        <v>0</v>
      </c>
      <c r="M69" s="24">
        <v>0</v>
      </c>
      <c r="N69" s="22">
        <v>1702.8</v>
      </c>
      <c r="O69" s="24">
        <f t="shared" si="15"/>
        <v>0</v>
      </c>
      <c r="P69" s="75">
        <v>0</v>
      </c>
      <c r="Q69" s="23">
        <f t="shared" si="16"/>
        <v>382</v>
      </c>
      <c r="R69" s="25">
        <f t="shared" si="11"/>
        <v>705.5</v>
      </c>
    </row>
    <row r="70" spans="2:18" s="18" customFormat="1" x14ac:dyDescent="0.25">
      <c r="B70" s="19">
        <v>9</v>
      </c>
      <c r="C70" s="20" t="s">
        <v>73</v>
      </c>
      <c r="D70" s="58" t="s">
        <v>162</v>
      </c>
      <c r="E70" s="21">
        <v>575</v>
      </c>
      <c r="F70" s="40">
        <v>957.2</v>
      </c>
      <c r="G70" s="69">
        <f t="shared" si="14"/>
        <v>0.73704599999999998</v>
      </c>
      <c r="H70" s="22">
        <v>705.5</v>
      </c>
      <c r="I70" s="24">
        <v>0</v>
      </c>
      <c r="J70" s="44">
        <v>1516.4</v>
      </c>
      <c r="K70" s="24">
        <f t="shared" si="3"/>
        <v>0</v>
      </c>
      <c r="L70" s="24">
        <v>0</v>
      </c>
      <c r="M70" s="24">
        <v>0</v>
      </c>
      <c r="N70" s="22">
        <v>1702.8</v>
      </c>
      <c r="O70" s="24">
        <f t="shared" si="15"/>
        <v>0</v>
      </c>
      <c r="P70" s="75">
        <v>0</v>
      </c>
      <c r="Q70" s="23">
        <f t="shared" si="16"/>
        <v>575</v>
      </c>
      <c r="R70" s="25">
        <f t="shared" si="11"/>
        <v>705.5</v>
      </c>
    </row>
    <row r="71" spans="2:18" s="18" customFormat="1" x14ac:dyDescent="0.25">
      <c r="B71" s="19">
        <v>10</v>
      </c>
      <c r="C71" s="20" t="s">
        <v>74</v>
      </c>
      <c r="D71" s="58" t="s">
        <v>162</v>
      </c>
      <c r="E71" s="21">
        <v>896</v>
      </c>
      <c r="F71" s="40">
        <v>957.2</v>
      </c>
      <c r="G71" s="69">
        <f t="shared" si="14"/>
        <v>0.73704599999999998</v>
      </c>
      <c r="H71" s="22">
        <v>705.5</v>
      </c>
      <c r="I71" s="24">
        <v>0</v>
      </c>
      <c r="J71" s="44">
        <v>1516.4</v>
      </c>
      <c r="K71" s="24">
        <f t="shared" si="3"/>
        <v>0</v>
      </c>
      <c r="L71" s="24">
        <v>0</v>
      </c>
      <c r="M71" s="24">
        <v>0</v>
      </c>
      <c r="N71" s="22">
        <v>1702.8</v>
      </c>
      <c r="O71" s="24">
        <f t="shared" si="15"/>
        <v>0</v>
      </c>
      <c r="P71" s="75">
        <v>0</v>
      </c>
      <c r="Q71" s="23">
        <f t="shared" si="16"/>
        <v>896</v>
      </c>
      <c r="R71" s="25">
        <f t="shared" si="11"/>
        <v>705.5</v>
      </c>
    </row>
    <row r="72" spans="2:18" s="18" customFormat="1" x14ac:dyDescent="0.25">
      <c r="B72" s="19">
        <v>11</v>
      </c>
      <c r="C72" s="20" t="s">
        <v>75</v>
      </c>
      <c r="D72" s="58" t="s">
        <v>162</v>
      </c>
      <c r="E72" s="21">
        <v>798</v>
      </c>
      <c r="F72" s="40">
        <v>957.2</v>
      </c>
      <c r="G72" s="69">
        <f t="shared" si="14"/>
        <v>0.73704599999999998</v>
      </c>
      <c r="H72" s="22">
        <v>705.5</v>
      </c>
      <c r="I72" s="24">
        <v>0</v>
      </c>
      <c r="J72" s="44">
        <v>1516.4</v>
      </c>
      <c r="K72" s="24">
        <f t="shared" si="3"/>
        <v>0</v>
      </c>
      <c r="L72" s="24">
        <v>0</v>
      </c>
      <c r="M72" s="24">
        <v>0</v>
      </c>
      <c r="N72" s="22">
        <v>1702.8</v>
      </c>
      <c r="O72" s="24">
        <f t="shared" si="15"/>
        <v>0</v>
      </c>
      <c r="P72" s="75">
        <v>0</v>
      </c>
      <c r="Q72" s="23">
        <f t="shared" si="16"/>
        <v>798</v>
      </c>
      <c r="R72" s="25">
        <f t="shared" si="11"/>
        <v>705.5</v>
      </c>
    </row>
    <row r="73" spans="2:18" s="18" customFormat="1" x14ac:dyDescent="0.25">
      <c r="B73" s="19">
        <v>12</v>
      </c>
      <c r="C73" s="20" t="s">
        <v>76</v>
      </c>
      <c r="D73" s="58" t="s">
        <v>162</v>
      </c>
      <c r="E73" s="21">
        <v>742</v>
      </c>
      <c r="F73" s="40">
        <v>957.2</v>
      </c>
      <c r="G73" s="69">
        <f t="shared" si="14"/>
        <v>0.73704599999999998</v>
      </c>
      <c r="H73" s="22">
        <v>705.5</v>
      </c>
      <c r="I73" s="24">
        <v>0</v>
      </c>
      <c r="J73" s="44">
        <v>1516.4</v>
      </c>
      <c r="K73" s="24">
        <f t="shared" si="3"/>
        <v>0</v>
      </c>
      <c r="L73" s="24">
        <v>0</v>
      </c>
      <c r="M73" s="24">
        <v>0</v>
      </c>
      <c r="N73" s="22">
        <v>1702.8</v>
      </c>
      <c r="O73" s="24">
        <f t="shared" si="15"/>
        <v>0</v>
      </c>
      <c r="P73" s="75">
        <v>0</v>
      </c>
      <c r="Q73" s="23">
        <f t="shared" si="16"/>
        <v>742</v>
      </c>
      <c r="R73" s="25">
        <f t="shared" si="11"/>
        <v>705.5</v>
      </c>
    </row>
    <row r="74" spans="2:18" s="28" customFormat="1" ht="25.5" x14ac:dyDescent="0.2">
      <c r="B74" s="27">
        <f>B61+1</f>
        <v>7</v>
      </c>
      <c r="C74" s="12" t="s">
        <v>11</v>
      </c>
      <c r="D74" s="57">
        <v>9</v>
      </c>
      <c r="E74" s="13">
        <f>SUM(E75:E83)</f>
        <v>4178</v>
      </c>
      <c r="F74" s="40" t="s">
        <v>162</v>
      </c>
      <c r="G74" s="67" t="s">
        <v>162</v>
      </c>
      <c r="H74" s="14">
        <f>SUM(H75:H83)</f>
        <v>4870.16</v>
      </c>
      <c r="I74" s="15">
        <f>SUM(I75:I83)</f>
        <v>1015</v>
      </c>
      <c r="J74" s="43">
        <v>1516.4</v>
      </c>
      <c r="K74" s="48" t="s">
        <v>162</v>
      </c>
      <c r="L74" s="14">
        <v>626.29999999999995</v>
      </c>
      <c r="M74" s="16">
        <v>0</v>
      </c>
      <c r="N74" s="14">
        <v>1702.8</v>
      </c>
      <c r="O74" s="48" t="s">
        <v>162</v>
      </c>
      <c r="P74" s="74">
        <v>0</v>
      </c>
      <c r="Q74" s="15">
        <f t="shared" si="16"/>
        <v>5193</v>
      </c>
      <c r="R74" s="17">
        <f t="shared" si="11"/>
        <v>5496.46</v>
      </c>
    </row>
    <row r="75" spans="2:18" s="18" customFormat="1" x14ac:dyDescent="0.25">
      <c r="B75" s="19">
        <v>1</v>
      </c>
      <c r="C75" s="20" t="s">
        <v>77</v>
      </c>
      <c r="D75" s="58" t="s">
        <v>162</v>
      </c>
      <c r="E75" s="30">
        <v>0</v>
      </c>
      <c r="F75" s="40">
        <v>957.2</v>
      </c>
      <c r="G75" s="67" t="s">
        <v>162</v>
      </c>
      <c r="H75" s="24">
        <v>0</v>
      </c>
      <c r="I75" s="23">
        <v>1015</v>
      </c>
      <c r="J75" s="44">
        <v>1516.4</v>
      </c>
      <c r="K75" s="68">
        <f>ROUND(L75/J75,6)</f>
        <v>0.413018</v>
      </c>
      <c r="L75" s="22">
        <v>626.29999999999995</v>
      </c>
      <c r="M75" s="24">
        <v>0</v>
      </c>
      <c r="N75" s="22">
        <v>1702.8</v>
      </c>
      <c r="O75" s="24">
        <f t="shared" ref="O75:O83" si="17">ROUND(P75/N75,4)</f>
        <v>0</v>
      </c>
      <c r="P75" s="75">
        <v>0</v>
      </c>
      <c r="Q75" s="23">
        <f t="shared" si="16"/>
        <v>1015</v>
      </c>
      <c r="R75" s="25">
        <f t="shared" si="11"/>
        <v>626.29999999999995</v>
      </c>
    </row>
    <row r="76" spans="2:18" s="18" customFormat="1" x14ac:dyDescent="0.25">
      <c r="B76" s="19">
        <v>2</v>
      </c>
      <c r="C76" s="20" t="s">
        <v>78</v>
      </c>
      <c r="D76" s="58" t="s">
        <v>162</v>
      </c>
      <c r="E76" s="21">
        <v>513</v>
      </c>
      <c r="F76" s="40">
        <v>957.2</v>
      </c>
      <c r="G76" s="69">
        <f t="shared" ref="G76:G83" si="18">ROUND(H76/F76,6)</f>
        <v>0.60230899999999998</v>
      </c>
      <c r="H76" s="22">
        <v>576.53</v>
      </c>
      <c r="I76" s="24">
        <v>0</v>
      </c>
      <c r="J76" s="44">
        <v>1516.4</v>
      </c>
      <c r="K76" s="24">
        <f t="shared" si="3"/>
        <v>0</v>
      </c>
      <c r="L76" s="24">
        <v>0</v>
      </c>
      <c r="M76" s="24">
        <v>0</v>
      </c>
      <c r="N76" s="22">
        <v>1702.8</v>
      </c>
      <c r="O76" s="24">
        <f t="shared" si="17"/>
        <v>0</v>
      </c>
      <c r="P76" s="75">
        <v>0</v>
      </c>
      <c r="Q76" s="23">
        <f t="shared" si="16"/>
        <v>513</v>
      </c>
      <c r="R76" s="25">
        <f t="shared" si="11"/>
        <v>576.53</v>
      </c>
    </row>
    <row r="77" spans="2:18" s="18" customFormat="1" x14ac:dyDescent="0.25">
      <c r="B77" s="19">
        <v>3</v>
      </c>
      <c r="C77" s="20" t="s">
        <v>79</v>
      </c>
      <c r="D77" s="58" t="s">
        <v>162</v>
      </c>
      <c r="E77" s="21">
        <v>509</v>
      </c>
      <c r="F77" s="40">
        <v>957.2</v>
      </c>
      <c r="G77" s="69">
        <f t="shared" si="18"/>
        <v>0.73704599999999998</v>
      </c>
      <c r="H77" s="22">
        <v>705.5</v>
      </c>
      <c r="I77" s="24">
        <v>0</v>
      </c>
      <c r="J77" s="44">
        <v>1516.4</v>
      </c>
      <c r="K77" s="24">
        <f t="shared" si="3"/>
        <v>0</v>
      </c>
      <c r="L77" s="24">
        <v>0</v>
      </c>
      <c r="M77" s="24">
        <v>0</v>
      </c>
      <c r="N77" s="22">
        <v>1702.8</v>
      </c>
      <c r="O77" s="24">
        <f t="shared" si="17"/>
        <v>0</v>
      </c>
      <c r="P77" s="75">
        <v>0</v>
      </c>
      <c r="Q77" s="23">
        <f t="shared" si="16"/>
        <v>509</v>
      </c>
      <c r="R77" s="25">
        <f t="shared" si="11"/>
        <v>705.5</v>
      </c>
    </row>
    <row r="78" spans="2:18" s="18" customFormat="1" x14ac:dyDescent="0.25">
      <c r="B78" s="19">
        <v>4</v>
      </c>
      <c r="C78" s="20" t="s">
        <v>80</v>
      </c>
      <c r="D78" s="58" t="s">
        <v>162</v>
      </c>
      <c r="E78" s="21">
        <v>267</v>
      </c>
      <c r="F78" s="40">
        <v>957.2</v>
      </c>
      <c r="G78" s="69">
        <f t="shared" si="18"/>
        <v>0.46756199999999998</v>
      </c>
      <c r="H78" s="22">
        <v>447.55</v>
      </c>
      <c r="I78" s="24">
        <v>0</v>
      </c>
      <c r="J78" s="44">
        <v>1516.4</v>
      </c>
      <c r="K78" s="24">
        <f t="shared" si="3"/>
        <v>0</v>
      </c>
      <c r="L78" s="24">
        <v>0</v>
      </c>
      <c r="M78" s="24">
        <v>0</v>
      </c>
      <c r="N78" s="22">
        <v>1702.8</v>
      </c>
      <c r="O78" s="24">
        <f t="shared" si="17"/>
        <v>0</v>
      </c>
      <c r="P78" s="75">
        <v>0</v>
      </c>
      <c r="Q78" s="23">
        <f t="shared" si="16"/>
        <v>267</v>
      </c>
      <c r="R78" s="25">
        <f t="shared" si="11"/>
        <v>447.55</v>
      </c>
    </row>
    <row r="79" spans="2:18" s="18" customFormat="1" x14ac:dyDescent="0.25">
      <c r="B79" s="19">
        <v>5</v>
      </c>
      <c r="C79" s="20" t="s">
        <v>81</v>
      </c>
      <c r="D79" s="58" t="s">
        <v>162</v>
      </c>
      <c r="E79" s="21">
        <v>711</v>
      </c>
      <c r="F79" s="40">
        <v>957.2</v>
      </c>
      <c r="G79" s="69">
        <f t="shared" si="18"/>
        <v>0.73704599999999998</v>
      </c>
      <c r="H79" s="22">
        <v>705.5</v>
      </c>
      <c r="I79" s="24">
        <v>0</v>
      </c>
      <c r="J79" s="44">
        <v>1516.4</v>
      </c>
      <c r="K79" s="24">
        <f t="shared" si="3"/>
        <v>0</v>
      </c>
      <c r="L79" s="24">
        <v>0</v>
      </c>
      <c r="M79" s="24">
        <v>0</v>
      </c>
      <c r="N79" s="22">
        <v>1702.8</v>
      </c>
      <c r="O79" s="24">
        <f t="shared" si="17"/>
        <v>0</v>
      </c>
      <c r="P79" s="75">
        <v>0</v>
      </c>
      <c r="Q79" s="23">
        <f t="shared" si="16"/>
        <v>711</v>
      </c>
      <c r="R79" s="25">
        <f t="shared" ref="R79:R110" si="19">H79+L79+P79</f>
        <v>705.5</v>
      </c>
    </row>
    <row r="80" spans="2:18" s="18" customFormat="1" x14ac:dyDescent="0.25">
      <c r="B80" s="19">
        <v>6</v>
      </c>
      <c r="C80" s="20" t="s">
        <v>82</v>
      </c>
      <c r="D80" s="58" t="s">
        <v>162</v>
      </c>
      <c r="E80" s="21">
        <v>375</v>
      </c>
      <c r="F80" s="40">
        <v>957.2</v>
      </c>
      <c r="G80" s="69">
        <f t="shared" si="18"/>
        <v>0.46756199999999998</v>
      </c>
      <c r="H80" s="22">
        <v>447.55</v>
      </c>
      <c r="I80" s="24">
        <v>0</v>
      </c>
      <c r="J80" s="44">
        <v>1516.4</v>
      </c>
      <c r="K80" s="24">
        <f t="shared" si="3"/>
        <v>0</v>
      </c>
      <c r="L80" s="24">
        <v>0</v>
      </c>
      <c r="M80" s="24">
        <v>0</v>
      </c>
      <c r="N80" s="22">
        <v>1702.8</v>
      </c>
      <c r="O80" s="24">
        <f t="shared" si="17"/>
        <v>0</v>
      </c>
      <c r="P80" s="75">
        <v>0</v>
      </c>
      <c r="Q80" s="23">
        <f t="shared" si="16"/>
        <v>375</v>
      </c>
      <c r="R80" s="25">
        <f t="shared" si="19"/>
        <v>447.55</v>
      </c>
    </row>
    <row r="81" spans="2:18" s="18" customFormat="1" x14ac:dyDescent="0.25">
      <c r="B81" s="19">
        <v>7</v>
      </c>
      <c r="C81" s="20" t="s">
        <v>83</v>
      </c>
      <c r="D81" s="58" t="s">
        <v>162</v>
      </c>
      <c r="E81" s="21">
        <v>634</v>
      </c>
      <c r="F81" s="40">
        <v>957.2</v>
      </c>
      <c r="G81" s="69">
        <f t="shared" si="18"/>
        <v>0.73704599999999998</v>
      </c>
      <c r="H81" s="22">
        <v>705.5</v>
      </c>
      <c r="I81" s="24">
        <v>0</v>
      </c>
      <c r="J81" s="44">
        <v>1516.4</v>
      </c>
      <c r="K81" s="24">
        <f t="shared" ref="K81:K144" si="20">ROUND(L81/J81,4)</f>
        <v>0</v>
      </c>
      <c r="L81" s="24">
        <v>0</v>
      </c>
      <c r="M81" s="24">
        <v>0</v>
      </c>
      <c r="N81" s="22">
        <v>1702.8</v>
      </c>
      <c r="O81" s="24">
        <f t="shared" si="17"/>
        <v>0</v>
      </c>
      <c r="P81" s="75">
        <v>0</v>
      </c>
      <c r="Q81" s="23">
        <f t="shared" si="16"/>
        <v>634</v>
      </c>
      <c r="R81" s="25">
        <f t="shared" si="19"/>
        <v>705.5</v>
      </c>
    </row>
    <row r="82" spans="2:18" s="18" customFormat="1" x14ac:dyDescent="0.25">
      <c r="B82" s="19">
        <v>8</v>
      </c>
      <c r="C82" s="20" t="s">
        <v>54</v>
      </c>
      <c r="D82" s="58" t="s">
        <v>162</v>
      </c>
      <c r="E82" s="21">
        <v>660</v>
      </c>
      <c r="F82" s="40">
        <v>957.2</v>
      </c>
      <c r="G82" s="69">
        <f t="shared" si="18"/>
        <v>0.73704599999999998</v>
      </c>
      <c r="H82" s="22">
        <v>705.5</v>
      </c>
      <c r="I82" s="24">
        <v>0</v>
      </c>
      <c r="J82" s="44">
        <v>1516.4</v>
      </c>
      <c r="K82" s="24">
        <f t="shared" si="20"/>
        <v>0</v>
      </c>
      <c r="L82" s="24">
        <v>0</v>
      </c>
      <c r="M82" s="24">
        <v>0</v>
      </c>
      <c r="N82" s="22">
        <v>1702.8</v>
      </c>
      <c r="O82" s="24">
        <f t="shared" si="17"/>
        <v>0</v>
      </c>
      <c r="P82" s="75">
        <v>0</v>
      </c>
      <c r="Q82" s="23">
        <f t="shared" si="16"/>
        <v>660</v>
      </c>
      <c r="R82" s="25">
        <f t="shared" si="19"/>
        <v>705.5</v>
      </c>
    </row>
    <row r="83" spans="2:18" s="18" customFormat="1" x14ac:dyDescent="0.25">
      <c r="B83" s="19">
        <v>9</v>
      </c>
      <c r="C83" s="20" t="s">
        <v>84</v>
      </c>
      <c r="D83" s="58" t="s">
        <v>162</v>
      </c>
      <c r="E83" s="21">
        <v>509</v>
      </c>
      <c r="F83" s="40">
        <v>957.2</v>
      </c>
      <c r="G83" s="69">
        <f t="shared" si="18"/>
        <v>0.60230899999999998</v>
      </c>
      <c r="H83" s="22">
        <v>576.53</v>
      </c>
      <c r="I83" s="24">
        <v>0</v>
      </c>
      <c r="J83" s="44">
        <v>1516.4</v>
      </c>
      <c r="K83" s="24">
        <f t="shared" si="20"/>
        <v>0</v>
      </c>
      <c r="L83" s="24">
        <v>0</v>
      </c>
      <c r="M83" s="24">
        <v>0</v>
      </c>
      <c r="N83" s="22">
        <v>1702.8</v>
      </c>
      <c r="O83" s="24">
        <f t="shared" si="17"/>
        <v>0</v>
      </c>
      <c r="P83" s="75">
        <v>0</v>
      </c>
      <c r="Q83" s="23">
        <f t="shared" si="16"/>
        <v>509</v>
      </c>
      <c r="R83" s="25">
        <f t="shared" si="19"/>
        <v>576.53</v>
      </c>
    </row>
    <row r="84" spans="2:18" s="28" customFormat="1" ht="25.5" x14ac:dyDescent="0.2">
      <c r="B84" s="27">
        <f>B74+1</f>
        <v>8</v>
      </c>
      <c r="C84" s="12" t="s">
        <v>12</v>
      </c>
      <c r="D84" s="57">
        <v>15</v>
      </c>
      <c r="E84" s="13">
        <f>SUM(E85:E99)</f>
        <v>5124</v>
      </c>
      <c r="F84" s="40" t="s">
        <v>162</v>
      </c>
      <c r="G84" s="67" t="s">
        <v>162</v>
      </c>
      <c r="H84" s="14">
        <f>SUM(H85:H99)</f>
        <v>8466</v>
      </c>
      <c r="I84" s="15">
        <f>SUM(I85:I99)</f>
        <v>2859</v>
      </c>
      <c r="J84" s="43">
        <v>1516.4</v>
      </c>
      <c r="K84" s="48" t="s">
        <v>162</v>
      </c>
      <c r="L84" s="14">
        <v>2265.83</v>
      </c>
      <c r="M84" s="16">
        <v>0</v>
      </c>
      <c r="N84" s="14">
        <v>1702.8</v>
      </c>
      <c r="O84" s="48" t="s">
        <v>162</v>
      </c>
      <c r="P84" s="74">
        <v>0</v>
      </c>
      <c r="Q84" s="15">
        <f t="shared" si="16"/>
        <v>7983</v>
      </c>
      <c r="R84" s="17">
        <f t="shared" si="19"/>
        <v>10731.83</v>
      </c>
    </row>
    <row r="85" spans="2:18" s="18" customFormat="1" x14ac:dyDescent="0.25">
      <c r="B85" s="19">
        <v>1</v>
      </c>
      <c r="C85" s="20" t="s">
        <v>85</v>
      </c>
      <c r="D85" s="58" t="s">
        <v>162</v>
      </c>
      <c r="E85" s="21">
        <v>445</v>
      </c>
      <c r="F85" s="40">
        <v>957.2</v>
      </c>
      <c r="G85" s="69">
        <f t="shared" ref="G85:G88" si="21">ROUND(H85/F85,6)</f>
        <v>0.73704599999999998</v>
      </c>
      <c r="H85" s="22">
        <v>705.5</v>
      </c>
      <c r="I85" s="24">
        <v>0</v>
      </c>
      <c r="J85" s="44">
        <v>1516.4</v>
      </c>
      <c r="K85" s="24">
        <f t="shared" si="20"/>
        <v>0</v>
      </c>
      <c r="L85" s="24">
        <v>0</v>
      </c>
      <c r="M85" s="24">
        <v>0</v>
      </c>
      <c r="N85" s="22">
        <v>1702.8</v>
      </c>
      <c r="O85" s="24">
        <f t="shared" ref="O85:O99" si="22">ROUND(P85/N85,4)</f>
        <v>0</v>
      </c>
      <c r="P85" s="75">
        <v>0</v>
      </c>
      <c r="Q85" s="23">
        <f t="shared" si="16"/>
        <v>445</v>
      </c>
      <c r="R85" s="25">
        <f t="shared" si="19"/>
        <v>705.5</v>
      </c>
    </row>
    <row r="86" spans="2:18" s="18" customFormat="1" x14ac:dyDescent="0.25">
      <c r="B86" s="19">
        <v>2</v>
      </c>
      <c r="C86" s="20" t="s">
        <v>86</v>
      </c>
      <c r="D86" s="58" t="s">
        <v>162</v>
      </c>
      <c r="E86" s="21">
        <v>627</v>
      </c>
      <c r="F86" s="40">
        <v>957.2</v>
      </c>
      <c r="G86" s="69">
        <f t="shared" si="21"/>
        <v>0.73704599999999998</v>
      </c>
      <c r="H86" s="22">
        <v>705.5</v>
      </c>
      <c r="I86" s="24">
        <v>0</v>
      </c>
      <c r="J86" s="44">
        <v>1516.4</v>
      </c>
      <c r="K86" s="24">
        <f t="shared" si="20"/>
        <v>0</v>
      </c>
      <c r="L86" s="24">
        <v>0</v>
      </c>
      <c r="M86" s="24">
        <v>0</v>
      </c>
      <c r="N86" s="22">
        <v>1702.8</v>
      </c>
      <c r="O86" s="24">
        <f t="shared" si="22"/>
        <v>0</v>
      </c>
      <c r="P86" s="75">
        <v>0</v>
      </c>
      <c r="Q86" s="23">
        <f t="shared" si="16"/>
        <v>627</v>
      </c>
      <c r="R86" s="25">
        <f t="shared" si="19"/>
        <v>705.5</v>
      </c>
    </row>
    <row r="87" spans="2:18" s="18" customFormat="1" x14ac:dyDescent="0.25">
      <c r="B87" s="19">
        <v>3</v>
      </c>
      <c r="C87" s="20" t="s">
        <v>87</v>
      </c>
      <c r="D87" s="58" t="s">
        <v>162</v>
      </c>
      <c r="E87" s="21">
        <v>608</v>
      </c>
      <c r="F87" s="40">
        <v>957.2</v>
      </c>
      <c r="G87" s="69">
        <f t="shared" si="21"/>
        <v>0.73704599999999998</v>
      </c>
      <c r="H87" s="22">
        <v>705.5</v>
      </c>
      <c r="I87" s="24">
        <v>0</v>
      </c>
      <c r="J87" s="44">
        <v>1516.4</v>
      </c>
      <c r="K87" s="24">
        <f t="shared" si="20"/>
        <v>0</v>
      </c>
      <c r="L87" s="24">
        <v>0</v>
      </c>
      <c r="M87" s="24">
        <v>0</v>
      </c>
      <c r="N87" s="22">
        <v>1702.8</v>
      </c>
      <c r="O87" s="24">
        <f t="shared" si="22"/>
        <v>0</v>
      </c>
      <c r="P87" s="75">
        <v>0</v>
      </c>
      <c r="Q87" s="23">
        <f t="shared" si="16"/>
        <v>608</v>
      </c>
      <c r="R87" s="25">
        <f t="shared" si="19"/>
        <v>705.5</v>
      </c>
    </row>
    <row r="88" spans="2:18" s="18" customFormat="1" x14ac:dyDescent="0.25">
      <c r="B88" s="19">
        <v>4</v>
      </c>
      <c r="C88" s="20" t="s">
        <v>88</v>
      </c>
      <c r="D88" s="58" t="s">
        <v>162</v>
      </c>
      <c r="E88" s="21">
        <v>277</v>
      </c>
      <c r="F88" s="40">
        <v>957.2</v>
      </c>
      <c r="G88" s="69">
        <f t="shared" si="21"/>
        <v>0.73704599999999998</v>
      </c>
      <c r="H88" s="22">
        <v>705.5</v>
      </c>
      <c r="I88" s="24">
        <v>0</v>
      </c>
      <c r="J88" s="44">
        <v>1516.4</v>
      </c>
      <c r="K88" s="24">
        <f t="shared" si="20"/>
        <v>0</v>
      </c>
      <c r="L88" s="24">
        <v>0</v>
      </c>
      <c r="M88" s="24">
        <v>0</v>
      </c>
      <c r="N88" s="22">
        <v>1702.8</v>
      </c>
      <c r="O88" s="24">
        <f t="shared" si="22"/>
        <v>0</v>
      </c>
      <c r="P88" s="75">
        <v>0</v>
      </c>
      <c r="Q88" s="23">
        <f t="shared" si="16"/>
        <v>277</v>
      </c>
      <c r="R88" s="25">
        <f t="shared" si="19"/>
        <v>705.5</v>
      </c>
    </row>
    <row r="89" spans="2:18" s="18" customFormat="1" x14ac:dyDescent="0.25">
      <c r="B89" s="19">
        <v>5</v>
      </c>
      <c r="C89" s="20" t="s">
        <v>89</v>
      </c>
      <c r="D89" s="58" t="s">
        <v>162</v>
      </c>
      <c r="E89" s="30">
        <v>0</v>
      </c>
      <c r="F89" s="40">
        <v>957.2</v>
      </c>
      <c r="G89" s="67" t="s">
        <v>162</v>
      </c>
      <c r="H89" s="24">
        <v>0</v>
      </c>
      <c r="I89" s="23">
        <v>1038</v>
      </c>
      <c r="J89" s="44">
        <v>1516.4</v>
      </c>
      <c r="K89" s="68">
        <f>ROUND(L89/J89,6)</f>
        <v>0.583125</v>
      </c>
      <c r="L89" s="22">
        <v>884.24999999999989</v>
      </c>
      <c r="M89" s="24">
        <v>0</v>
      </c>
      <c r="N89" s="22">
        <v>1702.8</v>
      </c>
      <c r="O89" s="24">
        <f t="shared" si="22"/>
        <v>0</v>
      </c>
      <c r="P89" s="75">
        <v>0</v>
      </c>
      <c r="Q89" s="23">
        <f t="shared" si="16"/>
        <v>1038</v>
      </c>
      <c r="R89" s="25">
        <f t="shared" si="19"/>
        <v>884.24999999999989</v>
      </c>
    </row>
    <row r="90" spans="2:18" s="18" customFormat="1" x14ac:dyDescent="0.25">
      <c r="B90" s="19">
        <v>6</v>
      </c>
      <c r="C90" s="20" t="s">
        <v>90</v>
      </c>
      <c r="D90" s="58" t="s">
        <v>162</v>
      </c>
      <c r="E90" s="21">
        <v>398</v>
      </c>
      <c r="F90" s="40">
        <v>957.2</v>
      </c>
      <c r="G90" s="69">
        <f t="shared" ref="G90:G91" si="23">ROUND(H90/F90,6)</f>
        <v>0.73704599999999998</v>
      </c>
      <c r="H90" s="22">
        <v>705.5</v>
      </c>
      <c r="I90" s="24">
        <v>0</v>
      </c>
      <c r="J90" s="44">
        <v>1516.4</v>
      </c>
      <c r="K90" s="24">
        <f t="shared" si="20"/>
        <v>0</v>
      </c>
      <c r="L90" s="24">
        <v>0</v>
      </c>
      <c r="M90" s="24">
        <v>0</v>
      </c>
      <c r="N90" s="22">
        <v>1702.8</v>
      </c>
      <c r="O90" s="24">
        <f t="shared" si="22"/>
        <v>0</v>
      </c>
      <c r="P90" s="75">
        <v>0</v>
      </c>
      <c r="Q90" s="23">
        <f t="shared" si="16"/>
        <v>398</v>
      </c>
      <c r="R90" s="25">
        <f t="shared" si="19"/>
        <v>705.5</v>
      </c>
    </row>
    <row r="91" spans="2:18" s="18" customFormat="1" x14ac:dyDescent="0.25">
      <c r="B91" s="19">
        <v>7</v>
      </c>
      <c r="C91" s="20" t="s">
        <v>91</v>
      </c>
      <c r="D91" s="58" t="s">
        <v>162</v>
      </c>
      <c r="E91" s="21">
        <v>451</v>
      </c>
      <c r="F91" s="40">
        <v>957.2</v>
      </c>
      <c r="G91" s="69">
        <f t="shared" si="23"/>
        <v>0.73704599999999998</v>
      </c>
      <c r="H91" s="22">
        <v>705.5</v>
      </c>
      <c r="I91" s="24">
        <v>0</v>
      </c>
      <c r="J91" s="44">
        <v>1516.4</v>
      </c>
      <c r="K91" s="24">
        <f t="shared" si="20"/>
        <v>0</v>
      </c>
      <c r="L91" s="24">
        <v>0</v>
      </c>
      <c r="M91" s="24">
        <v>0</v>
      </c>
      <c r="N91" s="22">
        <v>1702.8</v>
      </c>
      <c r="O91" s="24">
        <f t="shared" si="22"/>
        <v>0</v>
      </c>
      <c r="P91" s="75">
        <v>0</v>
      </c>
      <c r="Q91" s="23">
        <f t="shared" si="16"/>
        <v>451</v>
      </c>
      <c r="R91" s="25">
        <f t="shared" si="19"/>
        <v>705.5</v>
      </c>
    </row>
    <row r="92" spans="2:18" s="18" customFormat="1" x14ac:dyDescent="0.25">
      <c r="B92" s="19">
        <v>8</v>
      </c>
      <c r="C92" s="20" t="s">
        <v>92</v>
      </c>
      <c r="D92" s="58" t="s">
        <v>162</v>
      </c>
      <c r="E92" s="30">
        <v>0</v>
      </c>
      <c r="F92" s="40">
        <v>957.2</v>
      </c>
      <c r="G92" s="67" t="s">
        <v>162</v>
      </c>
      <c r="H92" s="24">
        <v>0</v>
      </c>
      <c r="I92" s="23">
        <v>920</v>
      </c>
      <c r="J92" s="44">
        <v>1516.4</v>
      </c>
      <c r="K92" s="68">
        <f>ROUND(L92/J92,6)</f>
        <v>0.49807400000000002</v>
      </c>
      <c r="L92" s="22">
        <v>755.28</v>
      </c>
      <c r="M92" s="24">
        <v>0</v>
      </c>
      <c r="N92" s="22">
        <v>1702.8</v>
      </c>
      <c r="O92" s="24">
        <f t="shared" si="22"/>
        <v>0</v>
      </c>
      <c r="P92" s="75">
        <v>0</v>
      </c>
      <c r="Q92" s="23">
        <f t="shared" si="16"/>
        <v>920</v>
      </c>
      <c r="R92" s="25">
        <f t="shared" si="19"/>
        <v>755.28</v>
      </c>
    </row>
    <row r="93" spans="2:18" s="18" customFormat="1" x14ac:dyDescent="0.25">
      <c r="B93" s="19">
        <v>9</v>
      </c>
      <c r="C93" s="20" t="s">
        <v>93</v>
      </c>
      <c r="D93" s="58" t="s">
        <v>162</v>
      </c>
      <c r="E93" s="21">
        <v>385</v>
      </c>
      <c r="F93" s="40">
        <v>957.2</v>
      </c>
      <c r="G93" s="69">
        <f t="shared" ref="G93:G97" si="24">ROUND(H93/F93,6)</f>
        <v>0.73704599999999998</v>
      </c>
      <c r="H93" s="22">
        <v>705.5</v>
      </c>
      <c r="I93" s="24">
        <v>0</v>
      </c>
      <c r="J93" s="44">
        <v>1516.4</v>
      </c>
      <c r="K93" s="24">
        <f t="shared" si="20"/>
        <v>0</v>
      </c>
      <c r="L93" s="24">
        <v>0</v>
      </c>
      <c r="M93" s="24">
        <v>0</v>
      </c>
      <c r="N93" s="22">
        <v>1702.8</v>
      </c>
      <c r="O93" s="24">
        <f t="shared" si="22"/>
        <v>0</v>
      </c>
      <c r="P93" s="75">
        <v>0</v>
      </c>
      <c r="Q93" s="23">
        <f t="shared" si="16"/>
        <v>385</v>
      </c>
      <c r="R93" s="25">
        <f t="shared" si="19"/>
        <v>705.5</v>
      </c>
    </row>
    <row r="94" spans="2:18" s="18" customFormat="1" x14ac:dyDescent="0.25">
      <c r="B94" s="19">
        <v>10</v>
      </c>
      <c r="C94" s="20" t="s">
        <v>94</v>
      </c>
      <c r="D94" s="58" t="s">
        <v>162</v>
      </c>
      <c r="E94" s="21">
        <v>177</v>
      </c>
      <c r="F94" s="40">
        <v>957.2</v>
      </c>
      <c r="G94" s="69">
        <f t="shared" si="24"/>
        <v>0.73704599999999998</v>
      </c>
      <c r="H94" s="22">
        <v>705.5</v>
      </c>
      <c r="I94" s="24">
        <v>0</v>
      </c>
      <c r="J94" s="44">
        <v>1516.4</v>
      </c>
      <c r="K94" s="24">
        <f t="shared" si="20"/>
        <v>0</v>
      </c>
      <c r="L94" s="24">
        <v>0</v>
      </c>
      <c r="M94" s="24">
        <v>0</v>
      </c>
      <c r="N94" s="22">
        <v>1702.8</v>
      </c>
      <c r="O94" s="24">
        <f t="shared" si="22"/>
        <v>0</v>
      </c>
      <c r="P94" s="75">
        <v>0</v>
      </c>
      <c r="Q94" s="23">
        <f t="shared" ref="Q94:Q125" si="25">E94+I94+M94</f>
        <v>177</v>
      </c>
      <c r="R94" s="25">
        <f t="shared" si="19"/>
        <v>705.5</v>
      </c>
    </row>
    <row r="95" spans="2:18" s="18" customFormat="1" x14ac:dyDescent="0.25">
      <c r="B95" s="19">
        <v>11</v>
      </c>
      <c r="C95" s="20" t="s">
        <v>95</v>
      </c>
      <c r="D95" s="58" t="s">
        <v>162</v>
      </c>
      <c r="E95" s="21">
        <v>160</v>
      </c>
      <c r="F95" s="40">
        <v>957.2</v>
      </c>
      <c r="G95" s="69">
        <f t="shared" si="24"/>
        <v>0.73704599999999998</v>
      </c>
      <c r="H95" s="22">
        <v>705.5</v>
      </c>
      <c r="I95" s="24">
        <v>0</v>
      </c>
      <c r="J95" s="44">
        <v>1516.4</v>
      </c>
      <c r="K95" s="24">
        <f t="shared" si="20"/>
        <v>0</v>
      </c>
      <c r="L95" s="24">
        <v>0</v>
      </c>
      <c r="M95" s="24">
        <v>0</v>
      </c>
      <c r="N95" s="22">
        <v>1702.8</v>
      </c>
      <c r="O95" s="24">
        <f t="shared" si="22"/>
        <v>0</v>
      </c>
      <c r="P95" s="75">
        <v>0</v>
      </c>
      <c r="Q95" s="23">
        <f t="shared" si="25"/>
        <v>160</v>
      </c>
      <c r="R95" s="25">
        <f t="shared" si="19"/>
        <v>705.5</v>
      </c>
    </row>
    <row r="96" spans="2:18" s="18" customFormat="1" x14ac:dyDescent="0.25">
      <c r="B96" s="19">
        <v>12</v>
      </c>
      <c r="C96" s="20" t="s">
        <v>96</v>
      </c>
      <c r="D96" s="58" t="s">
        <v>162</v>
      </c>
      <c r="E96" s="21">
        <v>491</v>
      </c>
      <c r="F96" s="40">
        <v>957.2</v>
      </c>
      <c r="G96" s="69">
        <f t="shared" si="24"/>
        <v>0.73704599999999998</v>
      </c>
      <c r="H96" s="22">
        <v>705.5</v>
      </c>
      <c r="I96" s="24">
        <v>0</v>
      </c>
      <c r="J96" s="44">
        <v>1516.4</v>
      </c>
      <c r="K96" s="24">
        <f t="shared" si="20"/>
        <v>0</v>
      </c>
      <c r="L96" s="24">
        <v>0</v>
      </c>
      <c r="M96" s="24">
        <v>0</v>
      </c>
      <c r="N96" s="22">
        <v>1702.8</v>
      </c>
      <c r="O96" s="24">
        <f t="shared" si="22"/>
        <v>0</v>
      </c>
      <c r="P96" s="75">
        <v>0</v>
      </c>
      <c r="Q96" s="23">
        <f t="shared" si="25"/>
        <v>491</v>
      </c>
      <c r="R96" s="25">
        <f t="shared" si="19"/>
        <v>705.5</v>
      </c>
    </row>
    <row r="97" spans="2:18" s="18" customFormat="1" x14ac:dyDescent="0.25">
      <c r="B97" s="19">
        <v>13</v>
      </c>
      <c r="C97" s="20" t="s">
        <v>97</v>
      </c>
      <c r="D97" s="58" t="s">
        <v>162</v>
      </c>
      <c r="E97" s="21">
        <v>574</v>
      </c>
      <c r="F97" s="40">
        <v>957.2</v>
      </c>
      <c r="G97" s="69">
        <f t="shared" si="24"/>
        <v>0.73704599999999998</v>
      </c>
      <c r="H97" s="22">
        <v>705.5</v>
      </c>
      <c r="I97" s="24">
        <v>0</v>
      </c>
      <c r="J97" s="44">
        <v>1516.4</v>
      </c>
      <c r="K97" s="24">
        <f t="shared" si="20"/>
        <v>0</v>
      </c>
      <c r="L97" s="24">
        <v>0</v>
      </c>
      <c r="M97" s="24">
        <v>0</v>
      </c>
      <c r="N97" s="22">
        <v>1702.8</v>
      </c>
      <c r="O97" s="24">
        <f t="shared" si="22"/>
        <v>0</v>
      </c>
      <c r="P97" s="75">
        <v>0</v>
      </c>
      <c r="Q97" s="23">
        <f t="shared" si="25"/>
        <v>574</v>
      </c>
      <c r="R97" s="25">
        <f t="shared" si="19"/>
        <v>705.5</v>
      </c>
    </row>
    <row r="98" spans="2:18" s="18" customFormat="1" x14ac:dyDescent="0.25">
      <c r="B98" s="19">
        <v>14</v>
      </c>
      <c r="C98" s="20" t="s">
        <v>98</v>
      </c>
      <c r="D98" s="58" t="s">
        <v>162</v>
      </c>
      <c r="E98" s="30">
        <v>0</v>
      </c>
      <c r="F98" s="40">
        <v>957.2</v>
      </c>
      <c r="G98" s="67" t="s">
        <v>162</v>
      </c>
      <c r="H98" s="24">
        <v>0</v>
      </c>
      <c r="I98" s="23">
        <v>901</v>
      </c>
      <c r="J98" s="44">
        <v>1516.4</v>
      </c>
      <c r="K98" s="68">
        <f>ROUND(L98/J98,6)</f>
        <v>0.413018</v>
      </c>
      <c r="L98" s="22">
        <v>626.29999999999995</v>
      </c>
      <c r="M98" s="24">
        <v>0</v>
      </c>
      <c r="N98" s="22">
        <v>1702.8</v>
      </c>
      <c r="O98" s="24">
        <f t="shared" si="22"/>
        <v>0</v>
      </c>
      <c r="P98" s="75">
        <v>0</v>
      </c>
      <c r="Q98" s="23">
        <f t="shared" si="25"/>
        <v>901</v>
      </c>
      <c r="R98" s="25">
        <f t="shared" si="19"/>
        <v>626.29999999999995</v>
      </c>
    </row>
    <row r="99" spans="2:18" s="18" customFormat="1" x14ac:dyDescent="0.25">
      <c r="B99" s="19">
        <v>15</v>
      </c>
      <c r="C99" s="20" t="s">
        <v>99</v>
      </c>
      <c r="D99" s="58" t="s">
        <v>162</v>
      </c>
      <c r="E99" s="21">
        <v>531</v>
      </c>
      <c r="F99" s="40">
        <v>957.2</v>
      </c>
      <c r="G99" s="69">
        <f t="shared" ref="G99" si="26">ROUND(H99/F99,6)</f>
        <v>0.73704599999999998</v>
      </c>
      <c r="H99" s="22">
        <v>705.5</v>
      </c>
      <c r="I99" s="24">
        <v>0</v>
      </c>
      <c r="J99" s="44">
        <v>1516.4</v>
      </c>
      <c r="K99" s="24">
        <f t="shared" si="20"/>
        <v>0</v>
      </c>
      <c r="L99" s="24">
        <v>0</v>
      </c>
      <c r="M99" s="24">
        <v>0</v>
      </c>
      <c r="N99" s="22">
        <v>1702.8</v>
      </c>
      <c r="O99" s="24">
        <f t="shared" si="22"/>
        <v>0</v>
      </c>
      <c r="P99" s="75">
        <v>0</v>
      </c>
      <c r="Q99" s="23">
        <f t="shared" si="25"/>
        <v>531</v>
      </c>
      <c r="R99" s="25">
        <f t="shared" si="19"/>
        <v>705.5</v>
      </c>
    </row>
    <row r="100" spans="2:18" s="28" customFormat="1" ht="25.5" x14ac:dyDescent="0.2">
      <c r="B100" s="27">
        <f>B84+1</f>
        <v>9</v>
      </c>
      <c r="C100" s="12" t="s">
        <v>13</v>
      </c>
      <c r="D100" s="57">
        <v>1</v>
      </c>
      <c r="E100" s="13">
        <f>E101</f>
        <v>600</v>
      </c>
      <c r="F100" s="40" t="s">
        <v>162</v>
      </c>
      <c r="G100" s="67" t="s">
        <v>162</v>
      </c>
      <c r="H100" s="14">
        <f>H101</f>
        <v>705.5</v>
      </c>
      <c r="I100" s="16">
        <v>0</v>
      </c>
      <c r="J100" s="43">
        <v>1516.4</v>
      </c>
      <c r="K100" s="16">
        <f t="shared" si="20"/>
        <v>0</v>
      </c>
      <c r="L100" s="16">
        <v>0</v>
      </c>
      <c r="M100" s="16">
        <v>0</v>
      </c>
      <c r="N100" s="14">
        <v>1702.8</v>
      </c>
      <c r="O100" s="48" t="s">
        <v>162</v>
      </c>
      <c r="P100" s="74">
        <v>0</v>
      </c>
      <c r="Q100" s="15">
        <f t="shared" si="25"/>
        <v>600</v>
      </c>
      <c r="R100" s="17">
        <f t="shared" si="19"/>
        <v>705.5</v>
      </c>
    </row>
    <row r="101" spans="2:18" s="18" customFormat="1" x14ac:dyDescent="0.25">
      <c r="B101" s="19">
        <v>1</v>
      </c>
      <c r="C101" s="20" t="s">
        <v>100</v>
      </c>
      <c r="D101" s="58" t="s">
        <v>162</v>
      </c>
      <c r="E101" s="21">
        <v>600</v>
      </c>
      <c r="F101" s="40">
        <v>957.2</v>
      </c>
      <c r="G101" s="69">
        <f t="shared" ref="G101" si="27">ROUND(H101/F101,6)</f>
        <v>0.73704599999999998</v>
      </c>
      <c r="H101" s="22">
        <v>705.5</v>
      </c>
      <c r="I101" s="24">
        <v>0</v>
      </c>
      <c r="J101" s="44">
        <v>1516.4</v>
      </c>
      <c r="K101" s="24">
        <f t="shared" si="20"/>
        <v>0</v>
      </c>
      <c r="L101" s="24">
        <v>0</v>
      </c>
      <c r="M101" s="24">
        <v>0</v>
      </c>
      <c r="N101" s="22">
        <v>1702.8</v>
      </c>
      <c r="O101" s="49" t="s">
        <v>162</v>
      </c>
      <c r="P101" s="75">
        <v>0</v>
      </c>
      <c r="Q101" s="23">
        <f t="shared" si="25"/>
        <v>600</v>
      </c>
      <c r="R101" s="25">
        <f t="shared" si="19"/>
        <v>705.5</v>
      </c>
    </row>
    <row r="102" spans="2:18" s="28" customFormat="1" ht="25.5" x14ac:dyDescent="0.2">
      <c r="B102" s="27">
        <f>B100+1</f>
        <v>10</v>
      </c>
      <c r="C102" s="12" t="s">
        <v>14</v>
      </c>
      <c r="D102" s="57">
        <v>11</v>
      </c>
      <c r="E102" s="13">
        <f>SUM(E103:E113)</f>
        <v>5905</v>
      </c>
      <c r="F102" s="40" t="s">
        <v>162</v>
      </c>
      <c r="G102" s="67" t="s">
        <v>162</v>
      </c>
      <c r="H102" s="14">
        <f>SUM(H103:H113)</f>
        <v>7760.5</v>
      </c>
      <c r="I102" s="16">
        <v>0</v>
      </c>
      <c r="J102" s="43">
        <v>1516.4</v>
      </c>
      <c r="K102" s="16">
        <f t="shared" si="20"/>
        <v>0</v>
      </c>
      <c r="L102" s="16">
        <v>0</v>
      </c>
      <c r="M102" s="16">
        <v>0</v>
      </c>
      <c r="N102" s="14">
        <v>1702.8</v>
      </c>
      <c r="O102" s="48" t="s">
        <v>162</v>
      </c>
      <c r="P102" s="74">
        <v>0</v>
      </c>
      <c r="Q102" s="15">
        <f t="shared" si="25"/>
        <v>5905</v>
      </c>
      <c r="R102" s="17">
        <f t="shared" si="19"/>
        <v>7760.5</v>
      </c>
    </row>
    <row r="103" spans="2:18" s="18" customFormat="1" x14ac:dyDescent="0.25">
      <c r="B103" s="19">
        <v>1</v>
      </c>
      <c r="C103" s="20" t="s">
        <v>101</v>
      </c>
      <c r="D103" s="58" t="s">
        <v>162</v>
      </c>
      <c r="E103" s="21">
        <v>425</v>
      </c>
      <c r="F103" s="40">
        <v>957.2</v>
      </c>
      <c r="G103" s="69">
        <f t="shared" ref="G103:G126" si="28">ROUND(H103/F103,6)</f>
        <v>0.73704599999999998</v>
      </c>
      <c r="H103" s="22">
        <v>705.5</v>
      </c>
      <c r="I103" s="24">
        <v>0</v>
      </c>
      <c r="J103" s="44">
        <v>1516.4</v>
      </c>
      <c r="K103" s="24">
        <f t="shared" si="20"/>
        <v>0</v>
      </c>
      <c r="L103" s="24">
        <v>0</v>
      </c>
      <c r="M103" s="24">
        <v>0</v>
      </c>
      <c r="N103" s="22">
        <v>1702.8</v>
      </c>
      <c r="O103" s="24">
        <f t="shared" ref="O103:O113" si="29">ROUND(P103/N103,4)</f>
        <v>0</v>
      </c>
      <c r="P103" s="75">
        <v>0</v>
      </c>
      <c r="Q103" s="23">
        <f t="shared" si="25"/>
        <v>425</v>
      </c>
      <c r="R103" s="25">
        <f t="shared" si="19"/>
        <v>705.5</v>
      </c>
    </row>
    <row r="104" spans="2:18" s="18" customFormat="1" x14ac:dyDescent="0.25">
      <c r="B104" s="19">
        <v>2</v>
      </c>
      <c r="C104" s="20" t="s">
        <v>102</v>
      </c>
      <c r="D104" s="58" t="s">
        <v>162</v>
      </c>
      <c r="E104" s="21">
        <v>804</v>
      </c>
      <c r="F104" s="40">
        <v>957.2</v>
      </c>
      <c r="G104" s="69">
        <f t="shared" si="28"/>
        <v>0.73704599999999998</v>
      </c>
      <c r="H104" s="22">
        <v>705.5</v>
      </c>
      <c r="I104" s="24">
        <v>0</v>
      </c>
      <c r="J104" s="44">
        <v>1516.4</v>
      </c>
      <c r="K104" s="24">
        <f t="shared" si="20"/>
        <v>0</v>
      </c>
      <c r="L104" s="24">
        <v>0</v>
      </c>
      <c r="M104" s="24">
        <v>0</v>
      </c>
      <c r="N104" s="22">
        <v>1702.8</v>
      </c>
      <c r="O104" s="24">
        <f t="shared" si="29"/>
        <v>0</v>
      </c>
      <c r="P104" s="75">
        <v>0</v>
      </c>
      <c r="Q104" s="23">
        <f t="shared" si="25"/>
        <v>804</v>
      </c>
      <c r="R104" s="25">
        <f t="shared" si="19"/>
        <v>705.5</v>
      </c>
    </row>
    <row r="105" spans="2:18" s="18" customFormat="1" x14ac:dyDescent="0.25">
      <c r="B105" s="19">
        <v>3</v>
      </c>
      <c r="C105" s="20" t="s">
        <v>103</v>
      </c>
      <c r="D105" s="58" t="s">
        <v>162</v>
      </c>
      <c r="E105" s="21">
        <v>465</v>
      </c>
      <c r="F105" s="40">
        <v>957.2</v>
      </c>
      <c r="G105" s="69">
        <f t="shared" si="28"/>
        <v>0.73704599999999998</v>
      </c>
      <c r="H105" s="22">
        <v>705.5</v>
      </c>
      <c r="I105" s="24">
        <v>0</v>
      </c>
      <c r="J105" s="44">
        <v>1516.4</v>
      </c>
      <c r="K105" s="24">
        <f t="shared" si="20"/>
        <v>0</v>
      </c>
      <c r="L105" s="24">
        <v>0</v>
      </c>
      <c r="M105" s="24">
        <v>0</v>
      </c>
      <c r="N105" s="22">
        <v>1702.8</v>
      </c>
      <c r="O105" s="24">
        <f t="shared" si="29"/>
        <v>0</v>
      </c>
      <c r="P105" s="75">
        <v>0</v>
      </c>
      <c r="Q105" s="23">
        <f t="shared" si="25"/>
        <v>465</v>
      </c>
      <c r="R105" s="25">
        <f t="shared" si="19"/>
        <v>705.5</v>
      </c>
    </row>
    <row r="106" spans="2:18" s="18" customFormat="1" x14ac:dyDescent="0.25">
      <c r="B106" s="19">
        <v>4</v>
      </c>
      <c r="C106" s="20" t="s">
        <v>104</v>
      </c>
      <c r="D106" s="58" t="s">
        <v>162</v>
      </c>
      <c r="E106" s="21">
        <v>348</v>
      </c>
      <c r="F106" s="40">
        <v>957.2</v>
      </c>
      <c r="G106" s="69">
        <f t="shared" si="28"/>
        <v>0.73704599999999998</v>
      </c>
      <c r="H106" s="22">
        <v>705.5</v>
      </c>
      <c r="I106" s="24">
        <v>0</v>
      </c>
      <c r="J106" s="44">
        <v>1516.4</v>
      </c>
      <c r="K106" s="24">
        <f t="shared" si="20"/>
        <v>0</v>
      </c>
      <c r="L106" s="24">
        <v>0</v>
      </c>
      <c r="M106" s="24">
        <v>0</v>
      </c>
      <c r="N106" s="22">
        <v>1702.8</v>
      </c>
      <c r="O106" s="24">
        <f t="shared" si="29"/>
        <v>0</v>
      </c>
      <c r="P106" s="75">
        <v>0</v>
      </c>
      <c r="Q106" s="23">
        <f t="shared" si="25"/>
        <v>348</v>
      </c>
      <c r="R106" s="25">
        <f t="shared" si="19"/>
        <v>705.5</v>
      </c>
    </row>
    <row r="107" spans="2:18" s="18" customFormat="1" x14ac:dyDescent="0.25">
      <c r="B107" s="19">
        <v>5</v>
      </c>
      <c r="C107" s="20" t="s">
        <v>105</v>
      </c>
      <c r="D107" s="58" t="s">
        <v>162</v>
      </c>
      <c r="E107" s="21">
        <v>897</v>
      </c>
      <c r="F107" s="40">
        <v>957.2</v>
      </c>
      <c r="G107" s="69">
        <f t="shared" si="28"/>
        <v>0.73704599999999998</v>
      </c>
      <c r="H107" s="22">
        <v>705.5</v>
      </c>
      <c r="I107" s="24">
        <v>0</v>
      </c>
      <c r="J107" s="44">
        <v>1516.4</v>
      </c>
      <c r="K107" s="24">
        <f t="shared" si="20"/>
        <v>0</v>
      </c>
      <c r="L107" s="24">
        <v>0</v>
      </c>
      <c r="M107" s="24">
        <v>0</v>
      </c>
      <c r="N107" s="22">
        <v>1702.8</v>
      </c>
      <c r="O107" s="24">
        <f t="shared" si="29"/>
        <v>0</v>
      </c>
      <c r="P107" s="75">
        <v>0</v>
      </c>
      <c r="Q107" s="23">
        <f t="shared" si="25"/>
        <v>897</v>
      </c>
      <c r="R107" s="25">
        <f t="shared" si="19"/>
        <v>705.5</v>
      </c>
    </row>
    <row r="108" spans="2:18" s="18" customFormat="1" x14ac:dyDescent="0.25">
      <c r="B108" s="19">
        <v>6</v>
      </c>
      <c r="C108" s="20" t="s">
        <v>106</v>
      </c>
      <c r="D108" s="58" t="s">
        <v>162</v>
      </c>
      <c r="E108" s="21">
        <v>396</v>
      </c>
      <c r="F108" s="40">
        <v>957.2</v>
      </c>
      <c r="G108" s="69">
        <f t="shared" si="28"/>
        <v>0.73704599999999998</v>
      </c>
      <c r="H108" s="22">
        <v>705.5</v>
      </c>
      <c r="I108" s="24">
        <v>0</v>
      </c>
      <c r="J108" s="44">
        <v>1516.4</v>
      </c>
      <c r="K108" s="24">
        <f t="shared" si="20"/>
        <v>0</v>
      </c>
      <c r="L108" s="24">
        <v>0</v>
      </c>
      <c r="M108" s="24">
        <v>0</v>
      </c>
      <c r="N108" s="22">
        <v>1702.8</v>
      </c>
      <c r="O108" s="24">
        <f t="shared" si="29"/>
        <v>0</v>
      </c>
      <c r="P108" s="75">
        <v>0</v>
      </c>
      <c r="Q108" s="23">
        <f t="shared" si="25"/>
        <v>396</v>
      </c>
      <c r="R108" s="25">
        <f t="shared" si="19"/>
        <v>705.5</v>
      </c>
    </row>
    <row r="109" spans="2:18" s="18" customFormat="1" x14ac:dyDescent="0.25">
      <c r="B109" s="19">
        <v>7</v>
      </c>
      <c r="C109" s="20" t="s">
        <v>107</v>
      </c>
      <c r="D109" s="58" t="s">
        <v>162</v>
      </c>
      <c r="E109" s="21">
        <v>356</v>
      </c>
      <c r="F109" s="40">
        <v>957.2</v>
      </c>
      <c r="G109" s="69">
        <f t="shared" si="28"/>
        <v>0.73704599999999998</v>
      </c>
      <c r="H109" s="22">
        <v>705.5</v>
      </c>
      <c r="I109" s="24">
        <v>0</v>
      </c>
      <c r="J109" s="44">
        <v>1516.4</v>
      </c>
      <c r="K109" s="24">
        <f t="shared" si="20"/>
        <v>0</v>
      </c>
      <c r="L109" s="24">
        <v>0</v>
      </c>
      <c r="M109" s="24">
        <v>0</v>
      </c>
      <c r="N109" s="22">
        <v>1702.8</v>
      </c>
      <c r="O109" s="24">
        <f t="shared" si="29"/>
        <v>0</v>
      </c>
      <c r="P109" s="75">
        <v>0</v>
      </c>
      <c r="Q109" s="23">
        <f t="shared" si="25"/>
        <v>356</v>
      </c>
      <c r="R109" s="25">
        <f t="shared" si="19"/>
        <v>705.5</v>
      </c>
    </row>
    <row r="110" spans="2:18" s="18" customFormat="1" x14ac:dyDescent="0.25">
      <c r="B110" s="19">
        <v>8</v>
      </c>
      <c r="C110" s="20" t="s">
        <v>108</v>
      </c>
      <c r="D110" s="58" t="s">
        <v>162</v>
      </c>
      <c r="E110" s="21">
        <v>842</v>
      </c>
      <c r="F110" s="40">
        <v>957.2</v>
      </c>
      <c r="G110" s="69">
        <f t="shared" si="28"/>
        <v>0.73704599999999998</v>
      </c>
      <c r="H110" s="22">
        <v>705.5</v>
      </c>
      <c r="I110" s="24">
        <v>0</v>
      </c>
      <c r="J110" s="44">
        <v>1516.4</v>
      </c>
      <c r="K110" s="24">
        <f t="shared" si="20"/>
        <v>0</v>
      </c>
      <c r="L110" s="24">
        <v>0</v>
      </c>
      <c r="M110" s="24">
        <v>0</v>
      </c>
      <c r="N110" s="22">
        <v>1702.8</v>
      </c>
      <c r="O110" s="24">
        <f t="shared" si="29"/>
        <v>0</v>
      </c>
      <c r="P110" s="75">
        <v>0</v>
      </c>
      <c r="Q110" s="23">
        <f t="shared" si="25"/>
        <v>842</v>
      </c>
      <c r="R110" s="25">
        <f t="shared" si="19"/>
        <v>705.5</v>
      </c>
    </row>
    <row r="111" spans="2:18" s="18" customFormat="1" x14ac:dyDescent="0.25">
      <c r="B111" s="19">
        <v>9</v>
      </c>
      <c r="C111" s="20" t="s">
        <v>109</v>
      </c>
      <c r="D111" s="58" t="s">
        <v>162</v>
      </c>
      <c r="E111" s="21">
        <v>453</v>
      </c>
      <c r="F111" s="40">
        <v>957.2</v>
      </c>
      <c r="G111" s="69">
        <f t="shared" si="28"/>
        <v>0.73704599999999998</v>
      </c>
      <c r="H111" s="22">
        <v>705.5</v>
      </c>
      <c r="I111" s="24">
        <v>0</v>
      </c>
      <c r="J111" s="44">
        <v>1516.4</v>
      </c>
      <c r="K111" s="24">
        <f t="shared" si="20"/>
        <v>0</v>
      </c>
      <c r="L111" s="24">
        <v>0</v>
      </c>
      <c r="M111" s="24">
        <v>0</v>
      </c>
      <c r="N111" s="22">
        <v>1702.8</v>
      </c>
      <c r="O111" s="24">
        <f t="shared" si="29"/>
        <v>0</v>
      </c>
      <c r="P111" s="75">
        <v>0</v>
      </c>
      <c r="Q111" s="23">
        <f t="shared" si="25"/>
        <v>453</v>
      </c>
      <c r="R111" s="25">
        <f t="shared" ref="R111:R142" si="30">H111+L111+P111</f>
        <v>705.5</v>
      </c>
    </row>
    <row r="112" spans="2:18" s="18" customFormat="1" x14ac:dyDescent="0.25">
      <c r="B112" s="19">
        <v>10</v>
      </c>
      <c r="C112" s="20" t="s">
        <v>110</v>
      </c>
      <c r="D112" s="58" t="s">
        <v>162</v>
      </c>
      <c r="E112" s="21">
        <v>489</v>
      </c>
      <c r="F112" s="40">
        <v>957.2</v>
      </c>
      <c r="G112" s="69">
        <f t="shared" si="28"/>
        <v>0.73704599999999998</v>
      </c>
      <c r="H112" s="22">
        <v>705.5</v>
      </c>
      <c r="I112" s="24">
        <v>0</v>
      </c>
      <c r="J112" s="44">
        <v>1516.4</v>
      </c>
      <c r="K112" s="24">
        <f t="shared" si="20"/>
        <v>0</v>
      </c>
      <c r="L112" s="24">
        <v>0</v>
      </c>
      <c r="M112" s="24">
        <v>0</v>
      </c>
      <c r="N112" s="22">
        <v>1702.8</v>
      </c>
      <c r="O112" s="24">
        <f t="shared" si="29"/>
        <v>0</v>
      </c>
      <c r="P112" s="75">
        <v>0</v>
      </c>
      <c r="Q112" s="23">
        <f t="shared" si="25"/>
        <v>489</v>
      </c>
      <c r="R112" s="25">
        <f t="shared" si="30"/>
        <v>705.5</v>
      </c>
    </row>
    <row r="113" spans="2:18" s="18" customFormat="1" x14ac:dyDescent="0.25">
      <c r="B113" s="19">
        <v>11</v>
      </c>
      <c r="C113" s="20" t="s">
        <v>111</v>
      </c>
      <c r="D113" s="58" t="s">
        <v>162</v>
      </c>
      <c r="E113" s="21">
        <v>430</v>
      </c>
      <c r="F113" s="40">
        <v>957.2</v>
      </c>
      <c r="G113" s="69">
        <f t="shared" si="28"/>
        <v>0.73704599999999998</v>
      </c>
      <c r="H113" s="22">
        <v>705.5</v>
      </c>
      <c r="I113" s="24">
        <v>0</v>
      </c>
      <c r="J113" s="44">
        <v>1516.4</v>
      </c>
      <c r="K113" s="24">
        <f t="shared" si="20"/>
        <v>0</v>
      </c>
      <c r="L113" s="24">
        <v>0</v>
      </c>
      <c r="M113" s="24">
        <v>0</v>
      </c>
      <c r="N113" s="22">
        <v>1702.8</v>
      </c>
      <c r="O113" s="24">
        <f t="shared" si="29"/>
        <v>0</v>
      </c>
      <c r="P113" s="75">
        <v>0</v>
      </c>
      <c r="Q113" s="23">
        <f t="shared" si="25"/>
        <v>430</v>
      </c>
      <c r="R113" s="25">
        <f t="shared" si="30"/>
        <v>705.5</v>
      </c>
    </row>
    <row r="114" spans="2:18" s="28" customFormat="1" ht="25.5" x14ac:dyDescent="0.2">
      <c r="B114" s="27">
        <f>B102+1</f>
        <v>11</v>
      </c>
      <c r="C114" s="12" t="s">
        <v>15</v>
      </c>
      <c r="D114" s="57">
        <v>12</v>
      </c>
      <c r="E114" s="13">
        <f>SUM(E115:E126)</f>
        <v>5541</v>
      </c>
      <c r="F114" s="40" t="s">
        <v>162</v>
      </c>
      <c r="G114" s="67" t="s">
        <v>162</v>
      </c>
      <c r="H114" s="14">
        <f>SUM(H115:H126)</f>
        <v>6986.66</v>
      </c>
      <c r="I114" s="15">
        <f>SUM(I115:I126)</f>
        <v>926</v>
      </c>
      <c r="J114" s="43">
        <v>1516.4</v>
      </c>
      <c r="K114" s="48" t="s">
        <v>162</v>
      </c>
      <c r="L114" s="14">
        <v>626.29999999999995</v>
      </c>
      <c r="M114" s="16">
        <v>0</v>
      </c>
      <c r="N114" s="14">
        <v>1702.8</v>
      </c>
      <c r="O114" s="48" t="s">
        <v>162</v>
      </c>
      <c r="P114" s="74">
        <v>0</v>
      </c>
      <c r="Q114" s="15">
        <f t="shared" si="25"/>
        <v>6467</v>
      </c>
      <c r="R114" s="17">
        <f t="shared" si="30"/>
        <v>7612.96</v>
      </c>
    </row>
    <row r="115" spans="2:18" s="18" customFormat="1" x14ac:dyDescent="0.25">
      <c r="B115" s="19">
        <v>1</v>
      </c>
      <c r="C115" s="20" t="s">
        <v>112</v>
      </c>
      <c r="D115" s="58" t="s">
        <v>162</v>
      </c>
      <c r="E115" s="21">
        <v>791</v>
      </c>
      <c r="F115" s="40">
        <v>957.2</v>
      </c>
      <c r="G115" s="69">
        <f t="shared" si="28"/>
        <v>0.73704599999999998</v>
      </c>
      <c r="H115" s="22">
        <v>705.5</v>
      </c>
      <c r="I115" s="24">
        <v>0</v>
      </c>
      <c r="J115" s="44">
        <v>1516.4</v>
      </c>
      <c r="K115" s="24">
        <f t="shared" si="20"/>
        <v>0</v>
      </c>
      <c r="L115" s="24">
        <v>0</v>
      </c>
      <c r="M115" s="24">
        <v>0</v>
      </c>
      <c r="N115" s="22">
        <v>1702.8</v>
      </c>
      <c r="O115" s="24">
        <f t="shared" ref="O115:O125" si="31">ROUND(P115/N115,4)</f>
        <v>0</v>
      </c>
      <c r="P115" s="75">
        <v>0</v>
      </c>
      <c r="Q115" s="23">
        <f t="shared" si="25"/>
        <v>791</v>
      </c>
      <c r="R115" s="25">
        <f t="shared" si="30"/>
        <v>705.5</v>
      </c>
    </row>
    <row r="116" spans="2:18" s="18" customFormat="1" x14ac:dyDescent="0.25">
      <c r="B116" s="19">
        <v>2</v>
      </c>
      <c r="C116" s="20" t="s">
        <v>113</v>
      </c>
      <c r="D116" s="58" t="s">
        <v>162</v>
      </c>
      <c r="E116" s="30">
        <v>0</v>
      </c>
      <c r="F116" s="40">
        <v>957.2</v>
      </c>
      <c r="G116" s="67" t="s">
        <v>162</v>
      </c>
      <c r="H116" s="24">
        <v>0</v>
      </c>
      <c r="I116" s="23">
        <v>926</v>
      </c>
      <c r="J116" s="44">
        <v>1516.4</v>
      </c>
      <c r="K116" s="68">
        <f>ROUND(L116/J116,6)</f>
        <v>0.413018</v>
      </c>
      <c r="L116" s="22">
        <v>626.29999999999995</v>
      </c>
      <c r="M116" s="24">
        <v>0</v>
      </c>
      <c r="N116" s="22">
        <v>1702.8</v>
      </c>
      <c r="O116" s="24">
        <f t="shared" si="31"/>
        <v>0</v>
      </c>
      <c r="P116" s="75">
        <v>0</v>
      </c>
      <c r="Q116" s="23">
        <f t="shared" si="25"/>
        <v>926</v>
      </c>
      <c r="R116" s="25">
        <f t="shared" si="30"/>
        <v>626.29999999999995</v>
      </c>
    </row>
    <row r="117" spans="2:18" s="18" customFormat="1" x14ac:dyDescent="0.25">
      <c r="B117" s="19">
        <v>3</v>
      </c>
      <c r="C117" s="20" t="s">
        <v>114</v>
      </c>
      <c r="D117" s="58" t="s">
        <v>162</v>
      </c>
      <c r="E117" s="21">
        <v>376</v>
      </c>
      <c r="F117" s="40">
        <v>957.2</v>
      </c>
      <c r="G117" s="69">
        <f t="shared" si="28"/>
        <v>0.73704599999999998</v>
      </c>
      <c r="H117" s="22">
        <v>705.5</v>
      </c>
      <c r="I117" s="24">
        <v>0</v>
      </c>
      <c r="J117" s="44">
        <v>1516.4</v>
      </c>
      <c r="K117" s="24">
        <f t="shared" si="20"/>
        <v>0</v>
      </c>
      <c r="L117" s="24">
        <v>0</v>
      </c>
      <c r="M117" s="24">
        <v>0</v>
      </c>
      <c r="N117" s="22">
        <v>1702.8</v>
      </c>
      <c r="O117" s="24">
        <f t="shared" si="31"/>
        <v>0</v>
      </c>
      <c r="P117" s="75">
        <v>0</v>
      </c>
      <c r="Q117" s="23">
        <f t="shared" si="25"/>
        <v>376</v>
      </c>
      <c r="R117" s="25">
        <f t="shared" si="30"/>
        <v>705.5</v>
      </c>
    </row>
    <row r="118" spans="2:18" s="18" customFormat="1" x14ac:dyDescent="0.25">
      <c r="B118" s="19">
        <v>4</v>
      </c>
      <c r="C118" s="20" t="s">
        <v>115</v>
      </c>
      <c r="D118" s="58" t="s">
        <v>162</v>
      </c>
      <c r="E118" s="21">
        <v>750</v>
      </c>
      <c r="F118" s="40">
        <v>957.2</v>
      </c>
      <c r="G118" s="69">
        <f t="shared" si="28"/>
        <v>0.73704599999999998</v>
      </c>
      <c r="H118" s="22">
        <v>705.5</v>
      </c>
      <c r="I118" s="24">
        <v>0</v>
      </c>
      <c r="J118" s="44">
        <v>1516.4</v>
      </c>
      <c r="K118" s="24">
        <f t="shared" si="20"/>
        <v>0</v>
      </c>
      <c r="L118" s="24">
        <v>0</v>
      </c>
      <c r="M118" s="24">
        <v>0</v>
      </c>
      <c r="N118" s="22">
        <v>1702.8</v>
      </c>
      <c r="O118" s="24">
        <f t="shared" si="31"/>
        <v>0</v>
      </c>
      <c r="P118" s="75">
        <v>0</v>
      </c>
      <c r="Q118" s="23">
        <f t="shared" si="25"/>
        <v>750</v>
      </c>
      <c r="R118" s="25">
        <f t="shared" si="30"/>
        <v>705.5</v>
      </c>
    </row>
    <row r="119" spans="2:18" s="18" customFormat="1" x14ac:dyDescent="0.25">
      <c r="B119" s="19">
        <v>5</v>
      </c>
      <c r="C119" s="20" t="s">
        <v>116</v>
      </c>
      <c r="D119" s="58" t="s">
        <v>162</v>
      </c>
      <c r="E119" s="21">
        <v>413</v>
      </c>
      <c r="F119" s="40">
        <v>957.2</v>
      </c>
      <c r="G119" s="69">
        <f t="shared" si="28"/>
        <v>0.73704599999999998</v>
      </c>
      <c r="H119" s="22">
        <v>705.5</v>
      </c>
      <c r="I119" s="24">
        <v>0</v>
      </c>
      <c r="J119" s="44">
        <v>1516.4</v>
      </c>
      <c r="K119" s="24">
        <f t="shared" si="20"/>
        <v>0</v>
      </c>
      <c r="L119" s="24">
        <v>0</v>
      </c>
      <c r="M119" s="24">
        <v>0</v>
      </c>
      <c r="N119" s="22">
        <v>1702.8</v>
      </c>
      <c r="O119" s="24">
        <f t="shared" si="31"/>
        <v>0</v>
      </c>
      <c r="P119" s="75">
        <v>0</v>
      </c>
      <c r="Q119" s="23">
        <f t="shared" si="25"/>
        <v>413</v>
      </c>
      <c r="R119" s="25">
        <f t="shared" si="30"/>
        <v>705.5</v>
      </c>
    </row>
    <row r="120" spans="2:18" s="18" customFormat="1" x14ac:dyDescent="0.25">
      <c r="B120" s="19">
        <v>6</v>
      </c>
      <c r="C120" s="20" t="s">
        <v>117</v>
      </c>
      <c r="D120" s="58" t="s">
        <v>162</v>
      </c>
      <c r="E120" s="21">
        <v>820</v>
      </c>
      <c r="F120" s="40">
        <v>957.2</v>
      </c>
      <c r="G120" s="69">
        <f t="shared" si="28"/>
        <v>0.73704599999999998</v>
      </c>
      <c r="H120" s="22">
        <v>705.5</v>
      </c>
      <c r="I120" s="24">
        <v>0</v>
      </c>
      <c r="J120" s="44">
        <v>1516.4</v>
      </c>
      <c r="K120" s="24">
        <f t="shared" si="20"/>
        <v>0</v>
      </c>
      <c r="L120" s="24">
        <v>0</v>
      </c>
      <c r="M120" s="24">
        <v>0</v>
      </c>
      <c r="N120" s="22">
        <v>1702.8</v>
      </c>
      <c r="O120" s="24">
        <f t="shared" si="31"/>
        <v>0</v>
      </c>
      <c r="P120" s="75">
        <v>0</v>
      </c>
      <c r="Q120" s="23">
        <f t="shared" si="25"/>
        <v>820</v>
      </c>
      <c r="R120" s="25">
        <f t="shared" si="30"/>
        <v>705.5</v>
      </c>
    </row>
    <row r="121" spans="2:18" s="18" customFormat="1" x14ac:dyDescent="0.25">
      <c r="B121" s="19">
        <v>7</v>
      </c>
      <c r="C121" s="20" t="s">
        <v>118</v>
      </c>
      <c r="D121" s="58" t="s">
        <v>162</v>
      </c>
      <c r="E121" s="21">
        <v>539</v>
      </c>
      <c r="F121" s="40">
        <v>957.2</v>
      </c>
      <c r="G121" s="69">
        <f t="shared" si="28"/>
        <v>0.73704599999999998</v>
      </c>
      <c r="H121" s="22">
        <v>705.5</v>
      </c>
      <c r="I121" s="24">
        <v>0</v>
      </c>
      <c r="J121" s="44">
        <v>1516.4</v>
      </c>
      <c r="K121" s="24">
        <f t="shared" si="20"/>
        <v>0</v>
      </c>
      <c r="L121" s="24">
        <v>0</v>
      </c>
      <c r="M121" s="24">
        <v>0</v>
      </c>
      <c r="N121" s="22">
        <v>1702.8</v>
      </c>
      <c r="O121" s="24">
        <f t="shared" si="31"/>
        <v>0</v>
      </c>
      <c r="P121" s="75">
        <v>0</v>
      </c>
      <c r="Q121" s="23">
        <f t="shared" si="25"/>
        <v>539</v>
      </c>
      <c r="R121" s="25">
        <f t="shared" si="30"/>
        <v>705.5</v>
      </c>
    </row>
    <row r="122" spans="2:18" s="18" customFormat="1" x14ac:dyDescent="0.25">
      <c r="B122" s="19">
        <v>8</v>
      </c>
      <c r="C122" s="20" t="s">
        <v>119</v>
      </c>
      <c r="D122" s="58" t="s">
        <v>162</v>
      </c>
      <c r="E122" s="21">
        <v>356</v>
      </c>
      <c r="F122" s="40">
        <v>957.2</v>
      </c>
      <c r="G122" s="69">
        <f t="shared" si="28"/>
        <v>0.73704599999999998</v>
      </c>
      <c r="H122" s="22">
        <v>705.5</v>
      </c>
      <c r="I122" s="24">
        <v>0</v>
      </c>
      <c r="J122" s="44">
        <v>1516.4</v>
      </c>
      <c r="K122" s="24">
        <f t="shared" si="20"/>
        <v>0</v>
      </c>
      <c r="L122" s="24">
        <v>0</v>
      </c>
      <c r="M122" s="24">
        <v>0</v>
      </c>
      <c r="N122" s="22">
        <v>1702.8</v>
      </c>
      <c r="O122" s="24">
        <f t="shared" si="31"/>
        <v>0</v>
      </c>
      <c r="P122" s="75">
        <v>0</v>
      </c>
      <c r="Q122" s="23">
        <f t="shared" si="25"/>
        <v>356</v>
      </c>
      <c r="R122" s="25">
        <f t="shared" si="30"/>
        <v>705.5</v>
      </c>
    </row>
    <row r="123" spans="2:18" s="18" customFormat="1" x14ac:dyDescent="0.25">
      <c r="B123" s="19">
        <v>9</v>
      </c>
      <c r="C123" s="20" t="s">
        <v>120</v>
      </c>
      <c r="D123" s="58" t="s">
        <v>162</v>
      </c>
      <c r="E123" s="21">
        <v>235</v>
      </c>
      <c r="F123" s="40">
        <v>957.2</v>
      </c>
      <c r="G123" s="69">
        <f t="shared" si="28"/>
        <v>0.33282499999999998</v>
      </c>
      <c r="H123" s="22">
        <v>318.58000000000004</v>
      </c>
      <c r="I123" s="24">
        <v>0</v>
      </c>
      <c r="J123" s="44">
        <v>1516.4</v>
      </c>
      <c r="K123" s="24">
        <f t="shared" si="20"/>
        <v>0</v>
      </c>
      <c r="L123" s="24">
        <v>0</v>
      </c>
      <c r="M123" s="24">
        <v>0</v>
      </c>
      <c r="N123" s="22">
        <v>1702.8</v>
      </c>
      <c r="O123" s="24">
        <f t="shared" si="31"/>
        <v>0</v>
      </c>
      <c r="P123" s="75">
        <v>0</v>
      </c>
      <c r="Q123" s="23">
        <f t="shared" si="25"/>
        <v>235</v>
      </c>
      <c r="R123" s="25">
        <f t="shared" si="30"/>
        <v>318.58000000000004</v>
      </c>
    </row>
    <row r="124" spans="2:18" s="18" customFormat="1" x14ac:dyDescent="0.25">
      <c r="B124" s="19">
        <v>10</v>
      </c>
      <c r="C124" s="20" t="s">
        <v>121</v>
      </c>
      <c r="D124" s="58" t="s">
        <v>162</v>
      </c>
      <c r="E124" s="21">
        <v>128</v>
      </c>
      <c r="F124" s="40">
        <v>957.2</v>
      </c>
      <c r="G124" s="69">
        <f t="shared" si="28"/>
        <v>0.33282499999999998</v>
      </c>
      <c r="H124" s="22">
        <v>318.58000000000004</v>
      </c>
      <c r="I124" s="24">
        <v>0</v>
      </c>
      <c r="J124" s="44">
        <v>1516.4</v>
      </c>
      <c r="K124" s="24">
        <f t="shared" si="20"/>
        <v>0</v>
      </c>
      <c r="L124" s="24">
        <v>0</v>
      </c>
      <c r="M124" s="24">
        <v>0</v>
      </c>
      <c r="N124" s="22">
        <v>1702.8</v>
      </c>
      <c r="O124" s="24">
        <f t="shared" si="31"/>
        <v>0</v>
      </c>
      <c r="P124" s="75">
        <v>0</v>
      </c>
      <c r="Q124" s="23">
        <f t="shared" si="25"/>
        <v>128</v>
      </c>
      <c r="R124" s="25">
        <f t="shared" si="30"/>
        <v>318.58000000000004</v>
      </c>
    </row>
    <row r="125" spans="2:18" s="18" customFormat="1" x14ac:dyDescent="0.25">
      <c r="B125" s="19">
        <v>11</v>
      </c>
      <c r="C125" s="20" t="s">
        <v>122</v>
      </c>
      <c r="D125" s="58" t="s">
        <v>162</v>
      </c>
      <c r="E125" s="21">
        <v>508</v>
      </c>
      <c r="F125" s="40">
        <v>957.2</v>
      </c>
      <c r="G125" s="69">
        <f t="shared" si="28"/>
        <v>0.73704599999999998</v>
      </c>
      <c r="H125" s="22">
        <v>705.5</v>
      </c>
      <c r="I125" s="24">
        <v>0</v>
      </c>
      <c r="J125" s="44">
        <v>1516.4</v>
      </c>
      <c r="K125" s="24">
        <f t="shared" si="20"/>
        <v>0</v>
      </c>
      <c r="L125" s="24">
        <v>0</v>
      </c>
      <c r="M125" s="24">
        <v>0</v>
      </c>
      <c r="N125" s="22">
        <v>1702.8</v>
      </c>
      <c r="O125" s="24">
        <f t="shared" si="31"/>
        <v>0</v>
      </c>
      <c r="P125" s="75">
        <v>0</v>
      </c>
      <c r="Q125" s="23">
        <f t="shared" si="25"/>
        <v>508</v>
      </c>
      <c r="R125" s="25">
        <f t="shared" si="30"/>
        <v>705.5</v>
      </c>
    </row>
    <row r="126" spans="2:18" s="18" customFormat="1" x14ac:dyDescent="0.25">
      <c r="B126" s="19">
        <v>12</v>
      </c>
      <c r="C126" s="20" t="s">
        <v>123</v>
      </c>
      <c r="D126" s="58" t="s">
        <v>162</v>
      </c>
      <c r="E126" s="21">
        <v>625</v>
      </c>
      <c r="F126" s="40">
        <v>957.2</v>
      </c>
      <c r="G126" s="69">
        <f t="shared" si="28"/>
        <v>0.73704599999999998</v>
      </c>
      <c r="H126" s="22">
        <v>705.5</v>
      </c>
      <c r="I126" s="24">
        <v>0</v>
      </c>
      <c r="J126" s="44">
        <v>1516.4</v>
      </c>
      <c r="K126" s="24">
        <f t="shared" si="20"/>
        <v>0</v>
      </c>
      <c r="L126" s="24">
        <v>0</v>
      </c>
      <c r="M126" s="24">
        <v>0</v>
      </c>
      <c r="N126" s="22">
        <v>1702.8</v>
      </c>
      <c r="O126" s="24">
        <f t="shared" ref="O126:O167" si="32">ROUND(P126/N126,4)</f>
        <v>0</v>
      </c>
      <c r="P126" s="75">
        <v>0</v>
      </c>
      <c r="Q126" s="23">
        <f t="shared" ref="Q126:Q157" si="33">E126+I126+M126</f>
        <v>625</v>
      </c>
      <c r="R126" s="25">
        <f t="shared" si="30"/>
        <v>705.5</v>
      </c>
    </row>
    <row r="127" spans="2:18" s="28" customFormat="1" ht="25.5" x14ac:dyDescent="0.2">
      <c r="B127" s="27">
        <f>B114+1</f>
        <v>12</v>
      </c>
      <c r="C127" s="12" t="s">
        <v>16</v>
      </c>
      <c r="D127" s="57">
        <v>13</v>
      </c>
      <c r="E127" s="13">
        <f>SUM(E128:E140)</f>
        <v>4437</v>
      </c>
      <c r="F127" s="40" t="s">
        <v>162</v>
      </c>
      <c r="G127" s="67" t="s">
        <v>162</v>
      </c>
      <c r="H127" s="14">
        <f>SUM(H128:H140)</f>
        <v>6349.5</v>
      </c>
      <c r="I127" s="15">
        <f>SUM(I128:I140)</f>
        <v>4245</v>
      </c>
      <c r="J127" s="43">
        <v>1516.4</v>
      </c>
      <c r="K127" s="48" t="s">
        <v>162</v>
      </c>
      <c r="L127" s="14">
        <v>3279.05</v>
      </c>
      <c r="M127" s="16">
        <v>0</v>
      </c>
      <c r="N127" s="22">
        <v>1702.8</v>
      </c>
      <c r="O127" s="24">
        <f t="shared" si="32"/>
        <v>0</v>
      </c>
      <c r="P127" s="74">
        <v>0</v>
      </c>
      <c r="Q127" s="15">
        <f t="shared" si="33"/>
        <v>8682</v>
      </c>
      <c r="R127" s="17">
        <f t="shared" si="30"/>
        <v>9628.5499999999993</v>
      </c>
    </row>
    <row r="128" spans="2:18" s="18" customFormat="1" x14ac:dyDescent="0.25">
      <c r="B128" s="19">
        <v>1</v>
      </c>
      <c r="C128" s="20" t="s">
        <v>124</v>
      </c>
      <c r="D128" s="58" t="s">
        <v>162</v>
      </c>
      <c r="E128" s="30">
        <v>0</v>
      </c>
      <c r="F128" s="40">
        <v>957.2</v>
      </c>
      <c r="G128" s="67" t="s">
        <v>162</v>
      </c>
      <c r="H128" s="24">
        <v>0</v>
      </c>
      <c r="I128" s="23">
        <v>1004</v>
      </c>
      <c r="J128" s="44">
        <v>1516.4</v>
      </c>
      <c r="K128" s="68">
        <f>ROUND(L128/J128,6)</f>
        <v>0.583125</v>
      </c>
      <c r="L128" s="22">
        <v>884.24999999999989</v>
      </c>
      <c r="M128" s="24">
        <v>0</v>
      </c>
      <c r="N128" s="22">
        <v>1702.8</v>
      </c>
      <c r="O128" s="24">
        <f t="shared" si="32"/>
        <v>0</v>
      </c>
      <c r="P128" s="75">
        <v>0</v>
      </c>
      <c r="Q128" s="23">
        <f t="shared" si="33"/>
        <v>1004</v>
      </c>
      <c r="R128" s="25">
        <f t="shared" si="30"/>
        <v>884.24999999999989</v>
      </c>
    </row>
    <row r="129" spans="2:18" s="18" customFormat="1" x14ac:dyDescent="0.25">
      <c r="B129" s="19">
        <v>2</v>
      </c>
      <c r="C129" s="20" t="s">
        <v>125</v>
      </c>
      <c r="D129" s="58" t="s">
        <v>162</v>
      </c>
      <c r="E129" s="21">
        <v>589</v>
      </c>
      <c r="F129" s="40">
        <v>957.2</v>
      </c>
      <c r="G129" s="69">
        <f t="shared" ref="G129:G135" si="34">ROUND(H129/F129,6)</f>
        <v>0.73704599999999998</v>
      </c>
      <c r="H129" s="22">
        <v>705.5</v>
      </c>
      <c r="I129" s="24">
        <v>0</v>
      </c>
      <c r="J129" s="44">
        <v>1516.4</v>
      </c>
      <c r="K129" s="24">
        <f t="shared" si="20"/>
        <v>0</v>
      </c>
      <c r="L129" s="24">
        <v>0</v>
      </c>
      <c r="M129" s="24">
        <v>0</v>
      </c>
      <c r="N129" s="22">
        <v>1702.8</v>
      </c>
      <c r="O129" s="24">
        <f t="shared" si="32"/>
        <v>0</v>
      </c>
      <c r="P129" s="75">
        <v>0</v>
      </c>
      <c r="Q129" s="23">
        <f t="shared" si="33"/>
        <v>589</v>
      </c>
      <c r="R129" s="25">
        <f t="shared" si="30"/>
        <v>705.5</v>
      </c>
    </row>
    <row r="130" spans="2:18" s="18" customFormat="1" x14ac:dyDescent="0.25">
      <c r="B130" s="19">
        <v>3</v>
      </c>
      <c r="C130" s="20" t="s">
        <v>126</v>
      </c>
      <c r="D130" s="58" t="s">
        <v>162</v>
      </c>
      <c r="E130" s="21">
        <v>395</v>
      </c>
      <c r="F130" s="40">
        <v>957.2</v>
      </c>
      <c r="G130" s="69">
        <f t="shared" si="34"/>
        <v>0.73704599999999998</v>
      </c>
      <c r="H130" s="22">
        <v>705.5</v>
      </c>
      <c r="I130" s="24">
        <v>0</v>
      </c>
      <c r="J130" s="44">
        <v>1516.4</v>
      </c>
      <c r="K130" s="24">
        <f t="shared" si="20"/>
        <v>0</v>
      </c>
      <c r="L130" s="24">
        <v>0</v>
      </c>
      <c r="M130" s="24">
        <v>0</v>
      </c>
      <c r="N130" s="22">
        <v>1702.8</v>
      </c>
      <c r="O130" s="24">
        <f t="shared" si="32"/>
        <v>0</v>
      </c>
      <c r="P130" s="75">
        <v>0</v>
      </c>
      <c r="Q130" s="23">
        <f t="shared" si="33"/>
        <v>395</v>
      </c>
      <c r="R130" s="25">
        <f t="shared" si="30"/>
        <v>705.5</v>
      </c>
    </row>
    <row r="131" spans="2:18" s="18" customFormat="1" x14ac:dyDescent="0.25">
      <c r="B131" s="19">
        <v>4</v>
      </c>
      <c r="C131" s="20" t="s">
        <v>127</v>
      </c>
      <c r="D131" s="58" t="s">
        <v>162</v>
      </c>
      <c r="E131" s="21">
        <v>275</v>
      </c>
      <c r="F131" s="40">
        <v>957.2</v>
      </c>
      <c r="G131" s="69">
        <f t="shared" si="34"/>
        <v>0.73704599999999998</v>
      </c>
      <c r="H131" s="22">
        <v>705.5</v>
      </c>
      <c r="I131" s="24">
        <v>0</v>
      </c>
      <c r="J131" s="44">
        <v>1516.4</v>
      </c>
      <c r="K131" s="24">
        <f t="shared" si="20"/>
        <v>0</v>
      </c>
      <c r="L131" s="24">
        <v>0</v>
      </c>
      <c r="M131" s="24">
        <v>0</v>
      </c>
      <c r="N131" s="22">
        <v>1702.8</v>
      </c>
      <c r="O131" s="24">
        <f t="shared" si="32"/>
        <v>0</v>
      </c>
      <c r="P131" s="75">
        <v>0</v>
      </c>
      <c r="Q131" s="23">
        <f t="shared" si="33"/>
        <v>275</v>
      </c>
      <c r="R131" s="25">
        <f t="shared" si="30"/>
        <v>705.5</v>
      </c>
    </row>
    <row r="132" spans="2:18" s="18" customFormat="1" x14ac:dyDescent="0.25">
      <c r="B132" s="19">
        <v>5</v>
      </c>
      <c r="C132" s="20" t="s">
        <v>128</v>
      </c>
      <c r="D132" s="58" t="s">
        <v>162</v>
      </c>
      <c r="E132" s="21">
        <v>515</v>
      </c>
      <c r="F132" s="40">
        <v>957.2</v>
      </c>
      <c r="G132" s="69">
        <f t="shared" si="34"/>
        <v>0.73704599999999998</v>
      </c>
      <c r="H132" s="22">
        <v>705.5</v>
      </c>
      <c r="I132" s="24">
        <v>0</v>
      </c>
      <c r="J132" s="44">
        <v>1516.4</v>
      </c>
      <c r="K132" s="24">
        <f t="shared" si="20"/>
        <v>0</v>
      </c>
      <c r="L132" s="24">
        <v>0</v>
      </c>
      <c r="M132" s="24">
        <v>0</v>
      </c>
      <c r="N132" s="22">
        <v>1702.8</v>
      </c>
      <c r="O132" s="24">
        <f t="shared" si="32"/>
        <v>0</v>
      </c>
      <c r="P132" s="75">
        <v>0</v>
      </c>
      <c r="Q132" s="23">
        <f t="shared" si="33"/>
        <v>515</v>
      </c>
      <c r="R132" s="25">
        <f t="shared" si="30"/>
        <v>705.5</v>
      </c>
    </row>
    <row r="133" spans="2:18" s="18" customFormat="1" x14ac:dyDescent="0.25">
      <c r="B133" s="19">
        <v>6</v>
      </c>
      <c r="C133" s="20" t="s">
        <v>129</v>
      </c>
      <c r="D133" s="58" t="s">
        <v>162</v>
      </c>
      <c r="E133" s="21">
        <v>500</v>
      </c>
      <c r="F133" s="40">
        <v>957.2</v>
      </c>
      <c r="G133" s="69">
        <f t="shared" si="34"/>
        <v>0.73704599999999998</v>
      </c>
      <c r="H133" s="22">
        <v>705.5</v>
      </c>
      <c r="I133" s="24">
        <v>0</v>
      </c>
      <c r="J133" s="44">
        <v>1516.4</v>
      </c>
      <c r="K133" s="24">
        <f t="shared" si="20"/>
        <v>0</v>
      </c>
      <c r="L133" s="24">
        <v>0</v>
      </c>
      <c r="M133" s="24">
        <v>0</v>
      </c>
      <c r="N133" s="22">
        <v>1702.8</v>
      </c>
      <c r="O133" s="24">
        <f t="shared" si="32"/>
        <v>0</v>
      </c>
      <c r="P133" s="75">
        <v>0</v>
      </c>
      <c r="Q133" s="23">
        <f t="shared" si="33"/>
        <v>500</v>
      </c>
      <c r="R133" s="25">
        <f t="shared" si="30"/>
        <v>705.5</v>
      </c>
    </row>
    <row r="134" spans="2:18" s="18" customFormat="1" x14ac:dyDescent="0.25">
      <c r="B134" s="19">
        <v>7</v>
      </c>
      <c r="C134" s="20" t="s">
        <v>130</v>
      </c>
      <c r="D134" s="58" t="s">
        <v>162</v>
      </c>
      <c r="E134" s="21">
        <v>505</v>
      </c>
      <c r="F134" s="40">
        <v>957.2</v>
      </c>
      <c r="G134" s="69">
        <f t="shared" si="34"/>
        <v>0.73704599999999998</v>
      </c>
      <c r="H134" s="22">
        <v>705.5</v>
      </c>
      <c r="I134" s="24">
        <v>0</v>
      </c>
      <c r="J134" s="44">
        <v>1516.4</v>
      </c>
      <c r="K134" s="24">
        <f t="shared" si="20"/>
        <v>0</v>
      </c>
      <c r="L134" s="24">
        <v>0</v>
      </c>
      <c r="M134" s="24">
        <v>0</v>
      </c>
      <c r="N134" s="22">
        <v>1702.8</v>
      </c>
      <c r="O134" s="24">
        <f t="shared" si="32"/>
        <v>0</v>
      </c>
      <c r="P134" s="75">
        <v>0</v>
      </c>
      <c r="Q134" s="23">
        <f t="shared" si="33"/>
        <v>505</v>
      </c>
      <c r="R134" s="25">
        <f t="shared" si="30"/>
        <v>705.5</v>
      </c>
    </row>
    <row r="135" spans="2:18" s="18" customFormat="1" x14ac:dyDescent="0.25">
      <c r="B135" s="19">
        <v>8</v>
      </c>
      <c r="C135" s="20" t="s">
        <v>131</v>
      </c>
      <c r="D135" s="58" t="s">
        <v>162</v>
      </c>
      <c r="E135" s="21">
        <v>725</v>
      </c>
      <c r="F135" s="40">
        <v>957.2</v>
      </c>
      <c r="G135" s="69">
        <f t="shared" si="34"/>
        <v>0.73704599999999998</v>
      </c>
      <c r="H135" s="22">
        <v>705.5</v>
      </c>
      <c r="I135" s="24">
        <v>0</v>
      </c>
      <c r="J135" s="44">
        <v>1516.4</v>
      </c>
      <c r="K135" s="24">
        <f t="shared" si="20"/>
        <v>0</v>
      </c>
      <c r="L135" s="24">
        <v>0</v>
      </c>
      <c r="M135" s="24">
        <v>0</v>
      </c>
      <c r="N135" s="22">
        <v>1702.8</v>
      </c>
      <c r="O135" s="24">
        <f t="shared" si="32"/>
        <v>0</v>
      </c>
      <c r="P135" s="75">
        <v>0</v>
      </c>
      <c r="Q135" s="23">
        <f t="shared" si="33"/>
        <v>725</v>
      </c>
      <c r="R135" s="25">
        <f t="shared" si="30"/>
        <v>705.5</v>
      </c>
    </row>
    <row r="136" spans="2:18" s="18" customFormat="1" x14ac:dyDescent="0.25">
      <c r="B136" s="19">
        <v>9</v>
      </c>
      <c r="C136" s="20" t="s">
        <v>132</v>
      </c>
      <c r="D136" s="58" t="s">
        <v>162</v>
      </c>
      <c r="E136" s="30">
        <v>0</v>
      </c>
      <c r="F136" s="40">
        <v>957.2</v>
      </c>
      <c r="G136" s="67" t="s">
        <v>162</v>
      </c>
      <c r="H136" s="24">
        <v>0</v>
      </c>
      <c r="I136" s="23">
        <v>1112</v>
      </c>
      <c r="J136" s="44">
        <v>1516.4</v>
      </c>
      <c r="K136" s="68">
        <f t="shared" ref="K136:K137" si="35">ROUND(L136/J136,6)</f>
        <v>0.413018</v>
      </c>
      <c r="L136" s="22">
        <v>626.29999999999995</v>
      </c>
      <c r="M136" s="24">
        <v>0</v>
      </c>
      <c r="N136" s="22">
        <v>1702.8</v>
      </c>
      <c r="O136" s="24">
        <f t="shared" si="32"/>
        <v>0</v>
      </c>
      <c r="P136" s="75">
        <v>0</v>
      </c>
      <c r="Q136" s="23">
        <f t="shared" si="33"/>
        <v>1112</v>
      </c>
      <c r="R136" s="25">
        <f t="shared" si="30"/>
        <v>626.29999999999995</v>
      </c>
    </row>
    <row r="137" spans="2:18" s="18" customFormat="1" x14ac:dyDescent="0.25">
      <c r="B137" s="19">
        <v>10</v>
      </c>
      <c r="C137" s="20" t="s">
        <v>133</v>
      </c>
      <c r="D137" s="58" t="s">
        <v>162</v>
      </c>
      <c r="E137" s="30">
        <v>0</v>
      </c>
      <c r="F137" s="40">
        <v>957.2</v>
      </c>
      <c r="G137" s="67" t="s">
        <v>162</v>
      </c>
      <c r="H137" s="24">
        <v>0</v>
      </c>
      <c r="I137" s="23">
        <v>1192</v>
      </c>
      <c r="J137" s="44">
        <v>1516.4</v>
      </c>
      <c r="K137" s="68">
        <f t="shared" si="35"/>
        <v>0.75323099999999998</v>
      </c>
      <c r="L137" s="22">
        <v>1142.2</v>
      </c>
      <c r="M137" s="24">
        <v>0</v>
      </c>
      <c r="N137" s="22">
        <v>1702.8</v>
      </c>
      <c r="O137" s="24">
        <f t="shared" si="32"/>
        <v>0</v>
      </c>
      <c r="P137" s="75">
        <v>0</v>
      </c>
      <c r="Q137" s="23">
        <f t="shared" si="33"/>
        <v>1192</v>
      </c>
      <c r="R137" s="25">
        <f t="shared" si="30"/>
        <v>1142.2</v>
      </c>
    </row>
    <row r="138" spans="2:18" s="18" customFormat="1" x14ac:dyDescent="0.25">
      <c r="B138" s="19">
        <v>11</v>
      </c>
      <c r="C138" s="20" t="s">
        <v>134</v>
      </c>
      <c r="D138" s="58" t="s">
        <v>162</v>
      </c>
      <c r="E138" s="21">
        <v>458</v>
      </c>
      <c r="F138" s="40">
        <v>957.2</v>
      </c>
      <c r="G138" s="69">
        <f t="shared" ref="G138:G139" si="36">ROUND(H138/F138,6)</f>
        <v>0.73704599999999998</v>
      </c>
      <c r="H138" s="22">
        <v>705.5</v>
      </c>
      <c r="I138" s="24">
        <v>0</v>
      </c>
      <c r="J138" s="44">
        <v>1516.4</v>
      </c>
      <c r="K138" s="24">
        <f t="shared" si="20"/>
        <v>0</v>
      </c>
      <c r="L138" s="24">
        <v>0</v>
      </c>
      <c r="M138" s="24">
        <v>0</v>
      </c>
      <c r="N138" s="22">
        <v>1702.8</v>
      </c>
      <c r="O138" s="24">
        <f t="shared" si="32"/>
        <v>0</v>
      </c>
      <c r="P138" s="75">
        <v>0</v>
      </c>
      <c r="Q138" s="23">
        <f t="shared" si="33"/>
        <v>458</v>
      </c>
      <c r="R138" s="25">
        <f t="shared" si="30"/>
        <v>705.5</v>
      </c>
    </row>
    <row r="139" spans="2:18" s="18" customFormat="1" x14ac:dyDescent="0.25">
      <c r="B139" s="19">
        <v>12</v>
      </c>
      <c r="C139" s="20" t="s">
        <v>135</v>
      </c>
      <c r="D139" s="58" t="s">
        <v>162</v>
      </c>
      <c r="E139" s="21">
        <v>475</v>
      </c>
      <c r="F139" s="40">
        <v>957.2</v>
      </c>
      <c r="G139" s="69">
        <f t="shared" si="36"/>
        <v>0.73704599999999998</v>
      </c>
      <c r="H139" s="22">
        <v>705.5</v>
      </c>
      <c r="I139" s="24">
        <v>0</v>
      </c>
      <c r="J139" s="44">
        <v>1516.4</v>
      </c>
      <c r="K139" s="24">
        <f t="shared" si="20"/>
        <v>0</v>
      </c>
      <c r="L139" s="24">
        <v>0</v>
      </c>
      <c r="M139" s="24">
        <v>0</v>
      </c>
      <c r="N139" s="22">
        <v>1702.8</v>
      </c>
      <c r="O139" s="24">
        <f t="shared" si="32"/>
        <v>0</v>
      </c>
      <c r="P139" s="75">
        <v>0</v>
      </c>
      <c r="Q139" s="23">
        <f t="shared" si="33"/>
        <v>475</v>
      </c>
      <c r="R139" s="25">
        <f t="shared" si="30"/>
        <v>705.5</v>
      </c>
    </row>
    <row r="140" spans="2:18" s="18" customFormat="1" x14ac:dyDescent="0.25">
      <c r="B140" s="19">
        <v>13</v>
      </c>
      <c r="C140" s="20" t="s">
        <v>136</v>
      </c>
      <c r="D140" s="58" t="s">
        <v>162</v>
      </c>
      <c r="E140" s="30">
        <v>0</v>
      </c>
      <c r="F140" s="40">
        <v>957.2</v>
      </c>
      <c r="G140" s="67" t="s">
        <v>162</v>
      </c>
      <c r="H140" s="24">
        <v>0</v>
      </c>
      <c r="I140" s="23">
        <v>937</v>
      </c>
      <c r="J140" s="44">
        <v>1516.4</v>
      </c>
      <c r="K140" s="68">
        <f>ROUND(L140/J140,6)</f>
        <v>0.413018</v>
      </c>
      <c r="L140" s="22">
        <v>626.29999999999995</v>
      </c>
      <c r="M140" s="24">
        <v>0</v>
      </c>
      <c r="N140" s="22">
        <v>1702.8</v>
      </c>
      <c r="O140" s="24">
        <f t="shared" si="32"/>
        <v>0</v>
      </c>
      <c r="P140" s="75">
        <v>0</v>
      </c>
      <c r="Q140" s="23">
        <f t="shared" si="33"/>
        <v>937</v>
      </c>
      <c r="R140" s="25">
        <f t="shared" si="30"/>
        <v>626.29999999999995</v>
      </c>
    </row>
    <row r="141" spans="2:18" s="28" customFormat="1" ht="25.5" x14ac:dyDescent="0.2">
      <c r="B141" s="27">
        <f>B127+1</f>
        <v>13</v>
      </c>
      <c r="C141" s="12" t="s">
        <v>17</v>
      </c>
      <c r="D141" s="57">
        <v>19</v>
      </c>
      <c r="E141" s="13">
        <f>SUM(E142:E160)</f>
        <v>6785</v>
      </c>
      <c r="F141" s="40" t="s">
        <v>162</v>
      </c>
      <c r="G141" s="67" t="s">
        <v>162</v>
      </c>
      <c r="H141" s="14">
        <f>SUM(H142:H160)</f>
        <v>12699</v>
      </c>
      <c r="I141" s="15">
        <f>SUM(I142:I160)</f>
        <v>1193</v>
      </c>
      <c r="J141" s="43">
        <v>1516.4</v>
      </c>
      <c r="K141" s="48" t="s">
        <v>162</v>
      </c>
      <c r="L141" s="14">
        <v>1142.2</v>
      </c>
      <c r="M141" s="16">
        <v>0</v>
      </c>
      <c r="N141" s="22">
        <v>1702.8</v>
      </c>
      <c r="O141" s="24">
        <f t="shared" si="32"/>
        <v>0</v>
      </c>
      <c r="P141" s="74">
        <v>0</v>
      </c>
      <c r="Q141" s="15">
        <f t="shared" si="33"/>
        <v>7978</v>
      </c>
      <c r="R141" s="17">
        <f t="shared" si="30"/>
        <v>13841.2</v>
      </c>
    </row>
    <row r="142" spans="2:18" s="18" customFormat="1" x14ac:dyDescent="0.25">
      <c r="B142" s="19">
        <v>1</v>
      </c>
      <c r="C142" s="20" t="s">
        <v>137</v>
      </c>
      <c r="D142" s="58" t="s">
        <v>162</v>
      </c>
      <c r="E142" s="30">
        <v>0</v>
      </c>
      <c r="F142" s="40">
        <v>957.2</v>
      </c>
      <c r="G142" s="67" t="s">
        <v>162</v>
      </c>
      <c r="H142" s="24">
        <v>0</v>
      </c>
      <c r="I142" s="23">
        <v>1193</v>
      </c>
      <c r="J142" s="44">
        <v>1516.4</v>
      </c>
      <c r="K142" s="68">
        <f>ROUND(L142/J142,6)</f>
        <v>0.75323099999999998</v>
      </c>
      <c r="L142" s="22">
        <v>1142.2</v>
      </c>
      <c r="M142" s="24">
        <v>0</v>
      </c>
      <c r="N142" s="22">
        <v>1702.8</v>
      </c>
      <c r="O142" s="24">
        <f t="shared" si="32"/>
        <v>0</v>
      </c>
      <c r="P142" s="75">
        <v>0</v>
      </c>
      <c r="Q142" s="23">
        <f t="shared" si="33"/>
        <v>1193</v>
      </c>
      <c r="R142" s="25">
        <f t="shared" si="30"/>
        <v>1142.2</v>
      </c>
    </row>
    <row r="143" spans="2:18" s="18" customFormat="1" x14ac:dyDescent="0.25">
      <c r="B143" s="19">
        <v>2</v>
      </c>
      <c r="C143" s="20" t="s">
        <v>138</v>
      </c>
      <c r="D143" s="58" t="s">
        <v>162</v>
      </c>
      <c r="E143" s="21">
        <v>543</v>
      </c>
      <c r="F143" s="40">
        <v>957.2</v>
      </c>
      <c r="G143" s="69">
        <f t="shared" ref="G143:G167" si="37">ROUND(H143/F143,6)</f>
        <v>0.73704599999999998</v>
      </c>
      <c r="H143" s="22">
        <v>705.5</v>
      </c>
      <c r="I143" s="24">
        <v>0</v>
      </c>
      <c r="J143" s="44">
        <v>1516.4</v>
      </c>
      <c r="K143" s="24">
        <f t="shared" si="20"/>
        <v>0</v>
      </c>
      <c r="L143" s="24">
        <v>0</v>
      </c>
      <c r="M143" s="24">
        <v>0</v>
      </c>
      <c r="N143" s="22">
        <v>1702.8</v>
      </c>
      <c r="O143" s="24">
        <f t="shared" si="32"/>
        <v>0</v>
      </c>
      <c r="P143" s="75">
        <v>0</v>
      </c>
      <c r="Q143" s="23">
        <f t="shared" si="33"/>
        <v>543</v>
      </c>
      <c r="R143" s="25">
        <f t="shared" ref="R143:R167" si="38">H143+L143+P143</f>
        <v>705.5</v>
      </c>
    </row>
    <row r="144" spans="2:18" s="18" customFormat="1" x14ac:dyDescent="0.25">
      <c r="B144" s="19">
        <v>3</v>
      </c>
      <c r="C144" s="20" t="s">
        <v>139</v>
      </c>
      <c r="D144" s="58" t="s">
        <v>162</v>
      </c>
      <c r="E144" s="21">
        <v>201</v>
      </c>
      <c r="F144" s="40">
        <v>957.2</v>
      </c>
      <c r="G144" s="69">
        <f t="shared" si="37"/>
        <v>0.73704599999999998</v>
      </c>
      <c r="H144" s="22">
        <v>705.5</v>
      </c>
      <c r="I144" s="24">
        <v>0</v>
      </c>
      <c r="J144" s="44">
        <v>1516.4</v>
      </c>
      <c r="K144" s="24">
        <f t="shared" si="20"/>
        <v>0</v>
      </c>
      <c r="L144" s="24">
        <v>0</v>
      </c>
      <c r="M144" s="24">
        <v>0</v>
      </c>
      <c r="N144" s="22">
        <v>1702.8</v>
      </c>
      <c r="O144" s="24">
        <f t="shared" si="32"/>
        <v>0</v>
      </c>
      <c r="P144" s="75">
        <v>0</v>
      </c>
      <c r="Q144" s="23">
        <f t="shared" si="33"/>
        <v>201</v>
      </c>
      <c r="R144" s="25">
        <f t="shared" si="38"/>
        <v>705.5</v>
      </c>
    </row>
    <row r="145" spans="2:18" s="18" customFormat="1" x14ac:dyDescent="0.25">
      <c r="B145" s="19">
        <v>4</v>
      </c>
      <c r="C145" s="20" t="s">
        <v>140</v>
      </c>
      <c r="D145" s="58" t="s">
        <v>162</v>
      </c>
      <c r="E145" s="21">
        <v>213</v>
      </c>
      <c r="F145" s="40">
        <v>957.2</v>
      </c>
      <c r="G145" s="69">
        <f t="shared" si="37"/>
        <v>0.73704599999999998</v>
      </c>
      <c r="H145" s="22">
        <v>705.5</v>
      </c>
      <c r="I145" s="24">
        <v>0</v>
      </c>
      <c r="J145" s="44">
        <v>1516.4</v>
      </c>
      <c r="K145" s="24">
        <f t="shared" ref="K145:K167" si="39">ROUND(L145/J145,4)</f>
        <v>0</v>
      </c>
      <c r="L145" s="24">
        <v>0</v>
      </c>
      <c r="M145" s="24">
        <v>0</v>
      </c>
      <c r="N145" s="22">
        <v>1702.8</v>
      </c>
      <c r="O145" s="24">
        <f t="shared" si="32"/>
        <v>0</v>
      </c>
      <c r="P145" s="75">
        <v>0</v>
      </c>
      <c r="Q145" s="23">
        <f t="shared" si="33"/>
        <v>213</v>
      </c>
      <c r="R145" s="25">
        <f t="shared" si="38"/>
        <v>705.5</v>
      </c>
    </row>
    <row r="146" spans="2:18" s="18" customFormat="1" x14ac:dyDescent="0.25">
      <c r="B146" s="19">
        <v>5</v>
      </c>
      <c r="C146" s="20" t="s">
        <v>141</v>
      </c>
      <c r="D146" s="58" t="s">
        <v>162</v>
      </c>
      <c r="E146" s="21">
        <v>401</v>
      </c>
      <c r="F146" s="40">
        <v>957.2</v>
      </c>
      <c r="G146" s="69">
        <f t="shared" si="37"/>
        <v>0.73704599999999998</v>
      </c>
      <c r="H146" s="22">
        <v>705.5</v>
      </c>
      <c r="I146" s="24">
        <v>0</v>
      </c>
      <c r="J146" s="44">
        <v>1516.4</v>
      </c>
      <c r="K146" s="24">
        <f t="shared" si="39"/>
        <v>0</v>
      </c>
      <c r="L146" s="24">
        <v>0</v>
      </c>
      <c r="M146" s="24">
        <v>0</v>
      </c>
      <c r="N146" s="22">
        <v>1702.8</v>
      </c>
      <c r="O146" s="24">
        <f t="shared" si="32"/>
        <v>0</v>
      </c>
      <c r="P146" s="75">
        <v>0</v>
      </c>
      <c r="Q146" s="23">
        <f t="shared" si="33"/>
        <v>401</v>
      </c>
      <c r="R146" s="25">
        <f t="shared" si="38"/>
        <v>705.5</v>
      </c>
    </row>
    <row r="147" spans="2:18" s="18" customFormat="1" x14ac:dyDescent="0.25">
      <c r="B147" s="19">
        <v>6</v>
      </c>
      <c r="C147" s="20" t="s">
        <v>142</v>
      </c>
      <c r="D147" s="58" t="s">
        <v>162</v>
      </c>
      <c r="E147" s="21">
        <v>568</v>
      </c>
      <c r="F147" s="40">
        <v>957.2</v>
      </c>
      <c r="G147" s="69">
        <f t="shared" si="37"/>
        <v>0.73704599999999998</v>
      </c>
      <c r="H147" s="22">
        <v>705.5</v>
      </c>
      <c r="I147" s="24">
        <v>0</v>
      </c>
      <c r="J147" s="44">
        <v>1516.4</v>
      </c>
      <c r="K147" s="24">
        <f t="shared" si="39"/>
        <v>0</v>
      </c>
      <c r="L147" s="24">
        <v>0</v>
      </c>
      <c r="M147" s="24">
        <v>0</v>
      </c>
      <c r="N147" s="22">
        <v>1702.8</v>
      </c>
      <c r="O147" s="24">
        <f t="shared" si="32"/>
        <v>0</v>
      </c>
      <c r="P147" s="75">
        <v>0</v>
      </c>
      <c r="Q147" s="23">
        <f t="shared" si="33"/>
        <v>568</v>
      </c>
      <c r="R147" s="25">
        <f t="shared" si="38"/>
        <v>705.5</v>
      </c>
    </row>
    <row r="148" spans="2:18" s="18" customFormat="1" x14ac:dyDescent="0.25">
      <c r="B148" s="19">
        <v>7</v>
      </c>
      <c r="C148" s="20" t="s">
        <v>143</v>
      </c>
      <c r="D148" s="58" t="s">
        <v>162</v>
      </c>
      <c r="E148" s="21">
        <v>510</v>
      </c>
      <c r="F148" s="40">
        <v>957.2</v>
      </c>
      <c r="G148" s="69">
        <f t="shared" si="37"/>
        <v>0.73704599999999998</v>
      </c>
      <c r="H148" s="22">
        <v>705.5</v>
      </c>
      <c r="I148" s="24">
        <v>0</v>
      </c>
      <c r="J148" s="44">
        <v>1516.4</v>
      </c>
      <c r="K148" s="24">
        <f t="shared" si="39"/>
        <v>0</v>
      </c>
      <c r="L148" s="24">
        <v>0</v>
      </c>
      <c r="M148" s="24">
        <v>0</v>
      </c>
      <c r="N148" s="22">
        <v>1702.8</v>
      </c>
      <c r="O148" s="24">
        <f t="shared" si="32"/>
        <v>0</v>
      </c>
      <c r="P148" s="75">
        <v>0</v>
      </c>
      <c r="Q148" s="23">
        <f t="shared" si="33"/>
        <v>510</v>
      </c>
      <c r="R148" s="25">
        <f t="shared" si="38"/>
        <v>705.5</v>
      </c>
    </row>
    <row r="149" spans="2:18" s="18" customFormat="1" x14ac:dyDescent="0.25">
      <c r="B149" s="19">
        <v>8</v>
      </c>
      <c r="C149" s="20" t="s">
        <v>144</v>
      </c>
      <c r="D149" s="58" t="s">
        <v>162</v>
      </c>
      <c r="E149" s="21">
        <v>224</v>
      </c>
      <c r="F149" s="40">
        <v>957.2</v>
      </c>
      <c r="G149" s="69">
        <f t="shared" si="37"/>
        <v>0.73704599999999998</v>
      </c>
      <c r="H149" s="22">
        <v>705.5</v>
      </c>
      <c r="I149" s="24">
        <v>0</v>
      </c>
      <c r="J149" s="44">
        <v>1516.4</v>
      </c>
      <c r="K149" s="24">
        <f t="shared" si="39"/>
        <v>0</v>
      </c>
      <c r="L149" s="24">
        <v>0</v>
      </c>
      <c r="M149" s="24">
        <v>0</v>
      </c>
      <c r="N149" s="22">
        <v>1702.8</v>
      </c>
      <c r="O149" s="24">
        <f t="shared" si="32"/>
        <v>0</v>
      </c>
      <c r="P149" s="75">
        <v>0</v>
      </c>
      <c r="Q149" s="23">
        <f t="shared" si="33"/>
        <v>224</v>
      </c>
      <c r="R149" s="25">
        <f t="shared" si="38"/>
        <v>705.5</v>
      </c>
    </row>
    <row r="150" spans="2:18" s="18" customFormat="1" x14ac:dyDescent="0.25">
      <c r="B150" s="19">
        <v>9</v>
      </c>
      <c r="C150" s="20" t="s">
        <v>145</v>
      </c>
      <c r="D150" s="58" t="s">
        <v>162</v>
      </c>
      <c r="E150" s="21">
        <v>510</v>
      </c>
      <c r="F150" s="40">
        <v>957.2</v>
      </c>
      <c r="G150" s="69">
        <f t="shared" si="37"/>
        <v>0.73704599999999998</v>
      </c>
      <c r="H150" s="22">
        <v>705.5</v>
      </c>
      <c r="I150" s="24">
        <v>0</v>
      </c>
      <c r="J150" s="44">
        <v>1516.4</v>
      </c>
      <c r="K150" s="24">
        <f t="shared" si="39"/>
        <v>0</v>
      </c>
      <c r="L150" s="24">
        <v>0</v>
      </c>
      <c r="M150" s="24">
        <v>0</v>
      </c>
      <c r="N150" s="22">
        <v>1702.8</v>
      </c>
      <c r="O150" s="24">
        <f t="shared" si="32"/>
        <v>0</v>
      </c>
      <c r="P150" s="75">
        <v>0</v>
      </c>
      <c r="Q150" s="23">
        <f t="shared" si="33"/>
        <v>510</v>
      </c>
      <c r="R150" s="25">
        <f t="shared" si="38"/>
        <v>705.5</v>
      </c>
    </row>
    <row r="151" spans="2:18" s="18" customFormat="1" x14ac:dyDescent="0.25">
      <c r="B151" s="19">
        <v>10</v>
      </c>
      <c r="C151" s="20" t="s">
        <v>146</v>
      </c>
      <c r="D151" s="58" t="s">
        <v>162</v>
      </c>
      <c r="E151" s="21">
        <v>109</v>
      </c>
      <c r="F151" s="40">
        <v>957.2</v>
      </c>
      <c r="G151" s="69">
        <f t="shared" si="37"/>
        <v>0.73704599999999998</v>
      </c>
      <c r="H151" s="22">
        <v>705.5</v>
      </c>
      <c r="I151" s="24">
        <v>0</v>
      </c>
      <c r="J151" s="44">
        <v>1516.4</v>
      </c>
      <c r="K151" s="24">
        <f t="shared" si="39"/>
        <v>0</v>
      </c>
      <c r="L151" s="24">
        <v>0</v>
      </c>
      <c r="M151" s="24">
        <v>0</v>
      </c>
      <c r="N151" s="22">
        <v>1702.8</v>
      </c>
      <c r="O151" s="24">
        <f t="shared" si="32"/>
        <v>0</v>
      </c>
      <c r="P151" s="75">
        <v>0</v>
      </c>
      <c r="Q151" s="23">
        <f t="shared" si="33"/>
        <v>109</v>
      </c>
      <c r="R151" s="25">
        <f t="shared" si="38"/>
        <v>705.5</v>
      </c>
    </row>
    <row r="152" spans="2:18" s="18" customFormat="1" x14ac:dyDescent="0.25">
      <c r="B152" s="19">
        <v>11</v>
      </c>
      <c r="C152" s="20" t="s">
        <v>147</v>
      </c>
      <c r="D152" s="58" t="s">
        <v>162</v>
      </c>
      <c r="E152" s="21">
        <v>717</v>
      </c>
      <c r="F152" s="40">
        <v>957.2</v>
      </c>
      <c r="G152" s="69">
        <f t="shared" si="37"/>
        <v>0.73704599999999998</v>
      </c>
      <c r="H152" s="22">
        <v>705.5</v>
      </c>
      <c r="I152" s="24">
        <v>0</v>
      </c>
      <c r="J152" s="44">
        <v>1516.4</v>
      </c>
      <c r="K152" s="24">
        <f t="shared" si="39"/>
        <v>0</v>
      </c>
      <c r="L152" s="24">
        <v>0</v>
      </c>
      <c r="M152" s="24">
        <v>0</v>
      </c>
      <c r="N152" s="22">
        <v>1702.8</v>
      </c>
      <c r="O152" s="24">
        <f t="shared" si="32"/>
        <v>0</v>
      </c>
      <c r="P152" s="75">
        <v>0</v>
      </c>
      <c r="Q152" s="23">
        <f t="shared" si="33"/>
        <v>717</v>
      </c>
      <c r="R152" s="25">
        <f t="shared" si="38"/>
        <v>705.5</v>
      </c>
    </row>
    <row r="153" spans="2:18" s="18" customFormat="1" x14ac:dyDescent="0.25">
      <c r="B153" s="19">
        <v>12</v>
      </c>
      <c r="C153" s="20" t="s">
        <v>148</v>
      </c>
      <c r="D153" s="58" t="s">
        <v>162</v>
      </c>
      <c r="E153" s="21">
        <v>558</v>
      </c>
      <c r="F153" s="40">
        <v>957.2</v>
      </c>
      <c r="G153" s="69">
        <f t="shared" si="37"/>
        <v>0.73704599999999998</v>
      </c>
      <c r="H153" s="22">
        <v>705.5</v>
      </c>
      <c r="I153" s="24">
        <v>0</v>
      </c>
      <c r="J153" s="44">
        <v>1516.4</v>
      </c>
      <c r="K153" s="24">
        <f t="shared" si="39"/>
        <v>0</v>
      </c>
      <c r="L153" s="24">
        <v>0</v>
      </c>
      <c r="M153" s="24">
        <v>0</v>
      </c>
      <c r="N153" s="22">
        <v>1702.8</v>
      </c>
      <c r="O153" s="24">
        <f t="shared" si="32"/>
        <v>0</v>
      </c>
      <c r="P153" s="75">
        <v>0</v>
      </c>
      <c r="Q153" s="23">
        <f t="shared" si="33"/>
        <v>558</v>
      </c>
      <c r="R153" s="25">
        <f t="shared" si="38"/>
        <v>705.5</v>
      </c>
    </row>
    <row r="154" spans="2:18" s="18" customFormat="1" x14ac:dyDescent="0.25">
      <c r="B154" s="19">
        <v>13</v>
      </c>
      <c r="C154" s="20" t="s">
        <v>149</v>
      </c>
      <c r="D154" s="58" t="s">
        <v>162</v>
      </c>
      <c r="E154" s="21">
        <v>152</v>
      </c>
      <c r="F154" s="40">
        <v>957.2</v>
      </c>
      <c r="G154" s="69">
        <f t="shared" si="37"/>
        <v>0.73704599999999998</v>
      </c>
      <c r="H154" s="22">
        <v>705.5</v>
      </c>
      <c r="I154" s="24">
        <v>0</v>
      </c>
      <c r="J154" s="44">
        <v>1516.4</v>
      </c>
      <c r="K154" s="24">
        <f t="shared" si="39"/>
        <v>0</v>
      </c>
      <c r="L154" s="24">
        <v>0</v>
      </c>
      <c r="M154" s="24">
        <v>0</v>
      </c>
      <c r="N154" s="22">
        <v>1702.8</v>
      </c>
      <c r="O154" s="24">
        <f t="shared" si="32"/>
        <v>0</v>
      </c>
      <c r="P154" s="75">
        <v>0</v>
      </c>
      <c r="Q154" s="23">
        <f t="shared" si="33"/>
        <v>152</v>
      </c>
      <c r="R154" s="25">
        <f t="shared" si="38"/>
        <v>705.5</v>
      </c>
    </row>
    <row r="155" spans="2:18" s="18" customFormat="1" x14ac:dyDescent="0.25">
      <c r="B155" s="19">
        <v>14</v>
      </c>
      <c r="C155" s="20" t="s">
        <v>150</v>
      </c>
      <c r="D155" s="58" t="s">
        <v>162</v>
      </c>
      <c r="E155" s="21">
        <v>417</v>
      </c>
      <c r="F155" s="40">
        <v>957.2</v>
      </c>
      <c r="G155" s="69">
        <f t="shared" si="37"/>
        <v>0.73704599999999998</v>
      </c>
      <c r="H155" s="22">
        <v>705.5</v>
      </c>
      <c r="I155" s="24">
        <v>0</v>
      </c>
      <c r="J155" s="44">
        <v>1516.4</v>
      </c>
      <c r="K155" s="24">
        <f t="shared" si="39"/>
        <v>0</v>
      </c>
      <c r="L155" s="24">
        <v>0</v>
      </c>
      <c r="M155" s="24">
        <v>0</v>
      </c>
      <c r="N155" s="22">
        <v>1702.8</v>
      </c>
      <c r="O155" s="24">
        <f t="shared" si="32"/>
        <v>0</v>
      </c>
      <c r="P155" s="75">
        <v>0</v>
      </c>
      <c r="Q155" s="23">
        <f t="shared" si="33"/>
        <v>417</v>
      </c>
      <c r="R155" s="25">
        <f t="shared" si="38"/>
        <v>705.5</v>
      </c>
    </row>
    <row r="156" spans="2:18" s="18" customFormat="1" x14ac:dyDescent="0.25">
      <c r="B156" s="19">
        <v>15</v>
      </c>
      <c r="C156" s="20" t="s">
        <v>151</v>
      </c>
      <c r="D156" s="58" t="s">
        <v>162</v>
      </c>
      <c r="E156" s="21">
        <v>309</v>
      </c>
      <c r="F156" s="40">
        <v>957.2</v>
      </c>
      <c r="G156" s="69">
        <f t="shared" si="37"/>
        <v>0.73704599999999998</v>
      </c>
      <c r="H156" s="22">
        <v>705.5</v>
      </c>
      <c r="I156" s="24">
        <v>0</v>
      </c>
      <c r="J156" s="44">
        <v>1516.4</v>
      </c>
      <c r="K156" s="24">
        <f t="shared" si="39"/>
        <v>0</v>
      </c>
      <c r="L156" s="24">
        <v>0</v>
      </c>
      <c r="M156" s="24">
        <v>0</v>
      </c>
      <c r="N156" s="22">
        <v>1702.8</v>
      </c>
      <c r="O156" s="24">
        <f t="shared" si="32"/>
        <v>0</v>
      </c>
      <c r="P156" s="75">
        <v>0</v>
      </c>
      <c r="Q156" s="23">
        <f t="shared" si="33"/>
        <v>309</v>
      </c>
      <c r="R156" s="25">
        <f t="shared" si="38"/>
        <v>705.5</v>
      </c>
    </row>
    <row r="157" spans="2:18" s="18" customFormat="1" x14ac:dyDescent="0.25">
      <c r="B157" s="19">
        <v>16</v>
      </c>
      <c r="C157" s="20" t="s">
        <v>152</v>
      </c>
      <c r="D157" s="58" t="s">
        <v>162</v>
      </c>
      <c r="E157" s="21">
        <v>364</v>
      </c>
      <c r="F157" s="40">
        <v>957.2</v>
      </c>
      <c r="G157" s="69">
        <f t="shared" si="37"/>
        <v>0.73704599999999998</v>
      </c>
      <c r="H157" s="22">
        <v>705.5</v>
      </c>
      <c r="I157" s="24">
        <v>0</v>
      </c>
      <c r="J157" s="44">
        <v>1516.4</v>
      </c>
      <c r="K157" s="24">
        <f t="shared" si="39"/>
        <v>0</v>
      </c>
      <c r="L157" s="24">
        <v>0</v>
      </c>
      <c r="M157" s="24">
        <v>0</v>
      </c>
      <c r="N157" s="22">
        <v>1702.8</v>
      </c>
      <c r="O157" s="24">
        <f t="shared" si="32"/>
        <v>0</v>
      </c>
      <c r="P157" s="75">
        <v>0</v>
      </c>
      <c r="Q157" s="23">
        <f t="shared" si="33"/>
        <v>364</v>
      </c>
      <c r="R157" s="25">
        <f t="shared" si="38"/>
        <v>705.5</v>
      </c>
    </row>
    <row r="158" spans="2:18" s="18" customFormat="1" x14ac:dyDescent="0.25">
      <c r="B158" s="19">
        <v>17</v>
      </c>
      <c r="C158" s="20" t="s">
        <v>94</v>
      </c>
      <c r="D158" s="58" t="s">
        <v>162</v>
      </c>
      <c r="E158" s="21">
        <v>502</v>
      </c>
      <c r="F158" s="40">
        <v>957.2</v>
      </c>
      <c r="G158" s="69">
        <f t="shared" si="37"/>
        <v>0.73704599999999998</v>
      </c>
      <c r="H158" s="22">
        <v>705.5</v>
      </c>
      <c r="I158" s="24">
        <v>0</v>
      </c>
      <c r="J158" s="44">
        <v>1516.4</v>
      </c>
      <c r="K158" s="24">
        <f t="shared" si="39"/>
        <v>0</v>
      </c>
      <c r="L158" s="24">
        <v>0</v>
      </c>
      <c r="M158" s="24">
        <v>0</v>
      </c>
      <c r="N158" s="22">
        <v>1702.8</v>
      </c>
      <c r="O158" s="24">
        <f t="shared" si="32"/>
        <v>0</v>
      </c>
      <c r="P158" s="75">
        <v>0</v>
      </c>
      <c r="Q158" s="23">
        <f t="shared" ref="Q158:Q167" si="40">E158+I158+M158</f>
        <v>502</v>
      </c>
      <c r="R158" s="25">
        <f t="shared" si="38"/>
        <v>705.5</v>
      </c>
    </row>
    <row r="159" spans="2:18" s="18" customFormat="1" x14ac:dyDescent="0.25">
      <c r="B159" s="19">
        <v>18</v>
      </c>
      <c r="C159" s="20" t="s">
        <v>153</v>
      </c>
      <c r="D159" s="58" t="s">
        <v>162</v>
      </c>
      <c r="E159" s="21">
        <v>313</v>
      </c>
      <c r="F159" s="40">
        <v>957.2</v>
      </c>
      <c r="G159" s="69">
        <f t="shared" si="37"/>
        <v>0.73704599999999998</v>
      </c>
      <c r="H159" s="22">
        <v>705.5</v>
      </c>
      <c r="I159" s="24">
        <v>0</v>
      </c>
      <c r="J159" s="44">
        <v>1516.4</v>
      </c>
      <c r="K159" s="24">
        <f t="shared" si="39"/>
        <v>0</v>
      </c>
      <c r="L159" s="24">
        <v>0</v>
      </c>
      <c r="M159" s="24">
        <v>0</v>
      </c>
      <c r="N159" s="22">
        <v>1702.8</v>
      </c>
      <c r="O159" s="24">
        <f t="shared" si="32"/>
        <v>0</v>
      </c>
      <c r="P159" s="75">
        <v>0</v>
      </c>
      <c r="Q159" s="23">
        <f t="shared" si="40"/>
        <v>313</v>
      </c>
      <c r="R159" s="25">
        <f t="shared" si="38"/>
        <v>705.5</v>
      </c>
    </row>
    <row r="160" spans="2:18" s="18" customFormat="1" x14ac:dyDescent="0.25">
      <c r="B160" s="19">
        <v>19</v>
      </c>
      <c r="C160" s="20" t="s">
        <v>154</v>
      </c>
      <c r="D160" s="58" t="s">
        <v>162</v>
      </c>
      <c r="E160" s="21">
        <v>174</v>
      </c>
      <c r="F160" s="40">
        <v>957.2</v>
      </c>
      <c r="G160" s="69">
        <f t="shared" si="37"/>
        <v>0.73704599999999998</v>
      </c>
      <c r="H160" s="22">
        <v>705.5</v>
      </c>
      <c r="I160" s="24">
        <v>0</v>
      </c>
      <c r="J160" s="44">
        <v>1516.4</v>
      </c>
      <c r="K160" s="24">
        <f t="shared" si="39"/>
        <v>0</v>
      </c>
      <c r="L160" s="24">
        <v>0</v>
      </c>
      <c r="M160" s="24">
        <v>0</v>
      </c>
      <c r="N160" s="22">
        <v>1702.8</v>
      </c>
      <c r="O160" s="24">
        <f t="shared" si="32"/>
        <v>0</v>
      </c>
      <c r="P160" s="75">
        <v>0</v>
      </c>
      <c r="Q160" s="23">
        <f t="shared" si="40"/>
        <v>174</v>
      </c>
      <c r="R160" s="25">
        <f t="shared" si="38"/>
        <v>705.5</v>
      </c>
    </row>
    <row r="161" spans="2:18" s="28" customFormat="1" ht="25.5" x14ac:dyDescent="0.2">
      <c r="B161" s="27">
        <f t="shared" ref="B161" si="41">B141+1</f>
        <v>14</v>
      </c>
      <c r="C161" s="12" t="s">
        <v>18</v>
      </c>
      <c r="D161" s="57">
        <v>6</v>
      </c>
      <c r="E161" s="13">
        <f>SUM(E162:E167)</f>
        <v>3295</v>
      </c>
      <c r="F161" s="40" t="s">
        <v>162</v>
      </c>
      <c r="G161" s="67" t="s">
        <v>162</v>
      </c>
      <c r="H161" s="14">
        <f>SUM(H162:H167)</f>
        <v>3846.08</v>
      </c>
      <c r="I161" s="16">
        <v>0</v>
      </c>
      <c r="J161" s="43" t="s">
        <v>162</v>
      </c>
      <c r="K161" s="16" t="s">
        <v>162</v>
      </c>
      <c r="L161" s="16">
        <v>0</v>
      </c>
      <c r="M161" s="16">
        <v>0</v>
      </c>
      <c r="N161" s="22">
        <v>1702.8</v>
      </c>
      <c r="O161" s="24">
        <f t="shared" si="32"/>
        <v>0</v>
      </c>
      <c r="P161" s="74">
        <v>0</v>
      </c>
      <c r="Q161" s="15">
        <f t="shared" si="40"/>
        <v>3295</v>
      </c>
      <c r="R161" s="17">
        <f t="shared" si="38"/>
        <v>3846.08</v>
      </c>
    </row>
    <row r="162" spans="2:18" s="18" customFormat="1" x14ac:dyDescent="0.25">
      <c r="B162" s="31">
        <v>1</v>
      </c>
      <c r="C162" s="32" t="s">
        <v>155</v>
      </c>
      <c r="D162" s="59" t="s">
        <v>162</v>
      </c>
      <c r="E162" s="33">
        <v>220</v>
      </c>
      <c r="F162" s="40">
        <v>957.2</v>
      </c>
      <c r="G162" s="69">
        <f t="shared" si="37"/>
        <v>0.73704599999999998</v>
      </c>
      <c r="H162" s="34">
        <v>705.5</v>
      </c>
      <c r="I162" s="35">
        <v>0</v>
      </c>
      <c r="J162" s="45">
        <v>1516.4</v>
      </c>
      <c r="K162" s="35">
        <f t="shared" si="39"/>
        <v>0</v>
      </c>
      <c r="L162" s="35">
        <v>0</v>
      </c>
      <c r="M162" s="35">
        <v>0</v>
      </c>
      <c r="N162" s="22">
        <v>1702.8</v>
      </c>
      <c r="O162" s="24">
        <f t="shared" si="32"/>
        <v>0</v>
      </c>
      <c r="P162" s="79">
        <v>0</v>
      </c>
      <c r="Q162" s="80">
        <f t="shared" si="40"/>
        <v>220</v>
      </c>
      <c r="R162" s="36">
        <f t="shared" si="38"/>
        <v>705.5</v>
      </c>
    </row>
    <row r="163" spans="2:18" s="18" customFormat="1" x14ac:dyDescent="0.25">
      <c r="B163" s="31">
        <v>2</v>
      </c>
      <c r="C163" s="32" t="s">
        <v>156</v>
      </c>
      <c r="D163" s="59" t="s">
        <v>162</v>
      </c>
      <c r="E163" s="33">
        <v>697</v>
      </c>
      <c r="F163" s="40">
        <v>957.2</v>
      </c>
      <c r="G163" s="69">
        <f t="shared" si="37"/>
        <v>0.73704599999999998</v>
      </c>
      <c r="H163" s="34">
        <v>705.5</v>
      </c>
      <c r="I163" s="35"/>
      <c r="J163" s="45">
        <v>1516.4</v>
      </c>
      <c r="K163" s="35">
        <f t="shared" si="39"/>
        <v>0</v>
      </c>
      <c r="L163" s="35">
        <v>0</v>
      </c>
      <c r="M163" s="35">
        <v>0</v>
      </c>
      <c r="N163" s="22">
        <v>1702.8</v>
      </c>
      <c r="O163" s="24">
        <f t="shared" si="32"/>
        <v>0</v>
      </c>
      <c r="P163" s="79">
        <v>0</v>
      </c>
      <c r="Q163" s="80">
        <f t="shared" si="40"/>
        <v>697</v>
      </c>
      <c r="R163" s="36">
        <f t="shared" si="38"/>
        <v>705.5</v>
      </c>
    </row>
    <row r="164" spans="2:18" s="18" customFormat="1" x14ac:dyDescent="0.25">
      <c r="B164" s="31">
        <v>3</v>
      </c>
      <c r="C164" s="32" t="s">
        <v>157</v>
      </c>
      <c r="D164" s="59" t="s">
        <v>162</v>
      </c>
      <c r="E164" s="33">
        <v>306</v>
      </c>
      <c r="F164" s="40">
        <v>957.2</v>
      </c>
      <c r="G164" s="69">
        <f t="shared" si="37"/>
        <v>0.73704599999999998</v>
      </c>
      <c r="H164" s="34">
        <v>705.5</v>
      </c>
      <c r="I164" s="35">
        <v>0</v>
      </c>
      <c r="J164" s="45">
        <v>1516.4</v>
      </c>
      <c r="K164" s="35">
        <f t="shared" si="39"/>
        <v>0</v>
      </c>
      <c r="L164" s="35">
        <v>0</v>
      </c>
      <c r="M164" s="35">
        <v>0</v>
      </c>
      <c r="N164" s="22">
        <v>1702.8</v>
      </c>
      <c r="O164" s="24">
        <f t="shared" si="32"/>
        <v>0</v>
      </c>
      <c r="P164" s="79">
        <v>0</v>
      </c>
      <c r="Q164" s="80">
        <f t="shared" si="40"/>
        <v>306</v>
      </c>
      <c r="R164" s="36">
        <f t="shared" si="38"/>
        <v>705.5</v>
      </c>
    </row>
    <row r="165" spans="2:18" s="18" customFormat="1" x14ac:dyDescent="0.25">
      <c r="B165" s="31">
        <v>4</v>
      </c>
      <c r="C165" s="32" t="s">
        <v>158</v>
      </c>
      <c r="D165" s="59" t="s">
        <v>162</v>
      </c>
      <c r="E165" s="33">
        <v>535</v>
      </c>
      <c r="F165" s="40">
        <v>957.2</v>
      </c>
      <c r="G165" s="69">
        <f t="shared" si="37"/>
        <v>0.73704599999999998</v>
      </c>
      <c r="H165" s="34">
        <v>705.5</v>
      </c>
      <c r="I165" s="35">
        <v>0</v>
      </c>
      <c r="J165" s="45">
        <v>1516.4</v>
      </c>
      <c r="K165" s="35">
        <f t="shared" si="39"/>
        <v>0</v>
      </c>
      <c r="L165" s="35">
        <v>0</v>
      </c>
      <c r="M165" s="35">
        <v>0</v>
      </c>
      <c r="N165" s="22">
        <v>1702.8</v>
      </c>
      <c r="O165" s="24">
        <f t="shared" si="32"/>
        <v>0</v>
      </c>
      <c r="P165" s="79">
        <v>0</v>
      </c>
      <c r="Q165" s="80">
        <f t="shared" si="40"/>
        <v>535</v>
      </c>
      <c r="R165" s="36">
        <f t="shared" si="38"/>
        <v>705.5</v>
      </c>
    </row>
    <row r="166" spans="2:18" s="18" customFormat="1" x14ac:dyDescent="0.25">
      <c r="B166" s="31">
        <v>5</v>
      </c>
      <c r="C166" s="32" t="s">
        <v>159</v>
      </c>
      <c r="D166" s="59" t="s">
        <v>162</v>
      </c>
      <c r="E166" s="33">
        <v>844</v>
      </c>
      <c r="F166" s="40">
        <v>957.2</v>
      </c>
      <c r="G166" s="69">
        <f t="shared" si="37"/>
        <v>0.73704599999999998</v>
      </c>
      <c r="H166" s="34">
        <v>705.5</v>
      </c>
      <c r="I166" s="35">
        <v>0</v>
      </c>
      <c r="J166" s="45">
        <v>1516.4</v>
      </c>
      <c r="K166" s="35">
        <f t="shared" si="39"/>
        <v>0</v>
      </c>
      <c r="L166" s="35">
        <v>0</v>
      </c>
      <c r="M166" s="35">
        <v>0</v>
      </c>
      <c r="N166" s="22">
        <v>1702.8</v>
      </c>
      <c r="O166" s="24">
        <f t="shared" si="32"/>
        <v>0</v>
      </c>
      <c r="P166" s="79">
        <v>0</v>
      </c>
      <c r="Q166" s="80">
        <f t="shared" si="40"/>
        <v>844</v>
      </c>
      <c r="R166" s="36">
        <f t="shared" si="38"/>
        <v>705.5</v>
      </c>
    </row>
    <row r="167" spans="2:18" s="18" customFormat="1" ht="15.75" thickBot="1" x14ac:dyDescent="0.3">
      <c r="B167" s="31">
        <v>6</v>
      </c>
      <c r="C167" s="32" t="s">
        <v>160</v>
      </c>
      <c r="D167" s="59" t="s">
        <v>162</v>
      </c>
      <c r="E167" s="33">
        <v>693</v>
      </c>
      <c r="F167" s="84">
        <v>957.2</v>
      </c>
      <c r="G167" s="85">
        <f t="shared" si="37"/>
        <v>0.33282499999999998</v>
      </c>
      <c r="H167" s="34">
        <v>318.58000000000004</v>
      </c>
      <c r="I167" s="35">
        <v>0</v>
      </c>
      <c r="J167" s="45">
        <v>1516.4</v>
      </c>
      <c r="K167" s="35">
        <f t="shared" si="39"/>
        <v>0</v>
      </c>
      <c r="L167" s="35">
        <v>0</v>
      </c>
      <c r="M167" s="35">
        <v>0</v>
      </c>
      <c r="N167" s="34">
        <v>1702.8</v>
      </c>
      <c r="O167" s="35">
        <f t="shared" si="32"/>
        <v>0</v>
      </c>
      <c r="P167" s="79">
        <v>0</v>
      </c>
      <c r="Q167" s="80">
        <f t="shared" si="40"/>
        <v>693</v>
      </c>
      <c r="R167" s="36">
        <f t="shared" si="38"/>
        <v>318.58000000000004</v>
      </c>
    </row>
    <row r="168" spans="2:18" ht="15.75" thickBot="1" x14ac:dyDescent="0.3">
      <c r="B168" s="86"/>
      <c r="C168" s="87" t="s">
        <v>19</v>
      </c>
      <c r="D168" s="88">
        <f>D161+D141+D127+D114+D102+D100+D84+D74+D61+D55+D38+D30+D16+D13</f>
        <v>141</v>
      </c>
      <c r="E168" s="89">
        <f>E161+E141+E127+E114+E102+E100+E84+E74+E61+E55+E38+E30+E16+E13</f>
        <v>57109</v>
      </c>
      <c r="F168" s="90"/>
      <c r="G168" s="91"/>
      <c r="H168" s="92">
        <f t="shared" ref="H168:R168" si="42">H161+H141+H127+H114+H102+H100+H84+H74+H61+H55+H38+H30+H16+H13</f>
        <v>77415.010000000009</v>
      </c>
      <c r="I168" s="93">
        <f t="shared" si="42"/>
        <v>25066</v>
      </c>
      <c r="J168" s="94">
        <v>1516.4</v>
      </c>
      <c r="K168" s="95"/>
      <c r="L168" s="92">
        <f t="shared" si="42"/>
        <v>17573.89</v>
      </c>
      <c r="M168" s="93">
        <f t="shared" si="42"/>
        <v>3090</v>
      </c>
      <c r="N168" s="92"/>
      <c r="O168" s="95"/>
      <c r="P168" s="96">
        <f t="shared" si="42"/>
        <v>1795.6999999999998</v>
      </c>
      <c r="Q168" s="93">
        <f t="shared" si="42"/>
        <v>85265</v>
      </c>
      <c r="R168" s="97">
        <f t="shared" si="42"/>
        <v>96784.6</v>
      </c>
    </row>
    <row r="170" spans="2:18" x14ac:dyDescent="0.25">
      <c r="C170" s="1" t="s">
        <v>43</v>
      </c>
      <c r="H170" s="7"/>
      <c r="I170" s="8"/>
      <c r="J170" s="46"/>
      <c r="K170" s="50"/>
      <c r="L170" s="7"/>
      <c r="M170" s="8"/>
      <c r="N170" s="51"/>
      <c r="O170" s="50"/>
      <c r="P170" s="7"/>
    </row>
    <row r="171" spans="2:18" x14ac:dyDescent="0.25">
      <c r="C171" s="1" t="s">
        <v>173</v>
      </c>
    </row>
    <row r="173" spans="2:18" ht="15.75" x14ac:dyDescent="0.25">
      <c r="C173" s="10"/>
      <c r="D173" s="61"/>
    </row>
  </sheetData>
  <mergeCells count="15">
    <mergeCell ref="R7:R11"/>
    <mergeCell ref="P4:R4"/>
    <mergeCell ref="B5:R5"/>
    <mergeCell ref="B7:B11"/>
    <mergeCell ref="C7:C11"/>
    <mergeCell ref="E7:P7"/>
    <mergeCell ref="E8:H8"/>
    <mergeCell ref="I8:L8"/>
    <mergeCell ref="M8:P8"/>
    <mergeCell ref="D7:D11"/>
    <mergeCell ref="F10:H10"/>
    <mergeCell ref="J10:L10"/>
    <mergeCell ref="O10:P10"/>
    <mergeCell ref="F9:P9"/>
    <mergeCell ref="B6:R6"/>
  </mergeCells>
  <pageMargins left="0" right="0" top="0.59055118110236227" bottom="0.59055118110236227" header="0.31496062992125984" footer="0.31496062992125984"/>
  <pageSetup paperSize="9" fitToHeight="0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3.3.3.1</vt:lpstr>
      <vt:lpstr>'3.3.3.1'!Заголовки_для_печати</vt:lpstr>
      <vt:lpstr>'3.3.3.1'!Область_печати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ФАПы</dc:title>
  <dc:creator>Тимофеева Е.В.</dc:creator>
  <cp:lastModifiedBy>st07</cp:lastModifiedBy>
  <cp:lastPrinted>2020-04-22T07:18:40Z</cp:lastPrinted>
  <dcterms:created xsi:type="dcterms:W3CDTF">2019-12-25T14:18:24Z</dcterms:created>
  <dcterms:modified xsi:type="dcterms:W3CDTF">2020-04-29T13:51:56Z</dcterms:modified>
</cp:coreProperties>
</file>